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ОГЭ 2016" sheetId="1" r:id="rId1"/>
    <sheet name="ГВЭ 2016" sheetId="2" r:id="rId2"/>
    <sheet name="Не сдали" sheetId="3" r:id="rId3"/>
    <sheet name="средний балл" sheetId="4" r:id="rId4"/>
  </sheets>
  <definedNames/>
  <calcPr fullCalcOnLoad="1"/>
</workbook>
</file>

<file path=xl/sharedStrings.xml><?xml version="1.0" encoding="utf-8"?>
<sst xmlns="http://schemas.openxmlformats.org/spreadsheetml/2006/main" count="157" uniqueCount="62">
  <si>
    <t>"5"</t>
  </si>
  <si>
    <t>"4"</t>
  </si>
  <si>
    <t>"3"</t>
  </si>
  <si>
    <t>"2"</t>
  </si>
  <si>
    <t>математика</t>
  </si>
  <si>
    <t>русский</t>
  </si>
  <si>
    <t>география</t>
  </si>
  <si>
    <t>обществознание</t>
  </si>
  <si>
    <t>физика</t>
  </si>
  <si>
    <t>ИТОГО</t>
  </si>
  <si>
    <t>школы</t>
  </si>
  <si>
    <t>информатика</t>
  </si>
  <si>
    <t>МБОУ СОШ № 6</t>
  </si>
  <si>
    <t>МБОУ СОШ № 10</t>
  </si>
  <si>
    <t>МБОУ СОШ № 11</t>
  </si>
  <si>
    <t>МБОУ СОШ № 17</t>
  </si>
  <si>
    <t>МБОУ СОШ № 20</t>
  </si>
  <si>
    <t>процент успеваемости</t>
  </si>
  <si>
    <t>количество писавших  учеников</t>
  </si>
  <si>
    <t>средний балл</t>
  </si>
  <si>
    <t>процент качества (район)</t>
  </si>
  <si>
    <t>история</t>
  </si>
  <si>
    <t>МБОУ СОШ № 4</t>
  </si>
  <si>
    <t>литература</t>
  </si>
  <si>
    <t>МБОУ ООШ № 21</t>
  </si>
  <si>
    <t>ср.балл</t>
  </si>
  <si>
    <t>всего писало</t>
  </si>
  <si>
    <t>Результаты основного государственного экзамена, 2016 год</t>
  </si>
  <si>
    <t>Результаты экзаменов девятиклассников, сданных в форме ГВЭ в 2016 году</t>
  </si>
  <si>
    <t>МБОУ СОШ № 2</t>
  </si>
  <si>
    <t>МБОУ ООШ № 5</t>
  </si>
  <si>
    <t>МБОУ СОШ № 9</t>
  </si>
  <si>
    <t>МБОУ ООШ № 12</t>
  </si>
  <si>
    <t>МБОУ СОШ № 14</t>
  </si>
  <si>
    <t>МБОУ ООШ № 15</t>
  </si>
  <si>
    <t>МБОУ ООШ № 16</t>
  </si>
  <si>
    <t>МБОУ ООШ № 18</t>
  </si>
  <si>
    <t>МБОУ СОШ № 19</t>
  </si>
  <si>
    <t>МБОУ СОШ № 22</t>
  </si>
  <si>
    <t>УКП СОШ № 6</t>
  </si>
  <si>
    <t>химия</t>
  </si>
  <si>
    <t>английский</t>
  </si>
  <si>
    <t>биология</t>
  </si>
  <si>
    <t>Русский язык</t>
  </si>
  <si>
    <t>География</t>
  </si>
  <si>
    <t>Химия</t>
  </si>
  <si>
    <t>Обществознание</t>
  </si>
  <si>
    <t>Биология</t>
  </si>
  <si>
    <t>Информатика и ИКТ</t>
  </si>
  <si>
    <t>История</t>
  </si>
  <si>
    <t>Английский язык</t>
  </si>
  <si>
    <t>Литература</t>
  </si>
  <si>
    <t>Физика</t>
  </si>
  <si>
    <t>английский язык</t>
  </si>
  <si>
    <t>2014 год</t>
  </si>
  <si>
    <t>2015 год</t>
  </si>
  <si>
    <t>2016 год</t>
  </si>
  <si>
    <t>край 2016</t>
  </si>
  <si>
    <t>Математика</t>
  </si>
  <si>
    <t>Количество учащихся в %, получивших оценку "2"</t>
  </si>
  <si>
    <t>---</t>
  </si>
  <si>
    <t>Средний  балл по итогам ГИА - 9 класс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</si>
</sst>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9" fontId="2" fillId="34" borderId="18" xfId="55" applyFont="1" applyFill="1" applyBorder="1" applyAlignment="1">
      <alignment horizontal="center"/>
    </xf>
    <xf numFmtId="9" fontId="2" fillId="34" borderId="19" xfId="55" applyFont="1" applyFill="1" applyBorder="1" applyAlignment="1">
      <alignment horizontal="center"/>
    </xf>
    <xf numFmtId="9" fontId="2" fillId="34" borderId="20" xfId="55" applyFont="1" applyFill="1" applyBorder="1" applyAlignment="1">
      <alignment horizontal="center"/>
    </xf>
    <xf numFmtId="9" fontId="7" fillId="34" borderId="11" xfId="55" applyFont="1" applyFill="1" applyBorder="1" applyAlignment="1">
      <alignment horizontal="center" vertical="center"/>
    </xf>
    <xf numFmtId="164" fontId="7" fillId="34" borderId="11" xfId="55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9" fontId="7" fillId="34" borderId="20" xfId="55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9" fontId="7" fillId="34" borderId="19" xfId="55" applyFont="1" applyFill="1" applyBorder="1" applyAlignment="1">
      <alignment horizontal="center" vertical="center"/>
    </xf>
    <xf numFmtId="164" fontId="7" fillId="34" borderId="19" xfId="55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2" fillId="34" borderId="11" xfId="55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/>
    </xf>
    <xf numFmtId="164" fontId="7" fillId="36" borderId="11" xfId="55" applyNumberFormat="1" applyFont="1" applyFill="1" applyBorder="1" applyAlignment="1">
      <alignment horizontal="center" vertical="center"/>
    </xf>
    <xf numFmtId="164" fontId="7" fillId="36" borderId="19" xfId="55" applyNumberFormat="1" applyFont="1" applyFill="1" applyBorder="1" applyAlignment="1">
      <alignment horizontal="center" vertical="center"/>
    </xf>
    <xf numFmtId="2" fontId="7" fillId="36" borderId="23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9" fontId="2" fillId="36" borderId="1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164" fontId="2" fillId="34" borderId="11" xfId="55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 quotePrefix="1">
      <alignment horizontal="center" vertical="center"/>
    </xf>
    <xf numFmtId="0" fontId="11" fillId="0" borderId="11" xfId="0" applyFont="1" applyBorder="1" applyAlignment="1">
      <alignment horizontal="justify" vertical="top" wrapText="1"/>
    </xf>
    <xf numFmtId="0" fontId="11" fillId="39" borderId="11" xfId="0" applyFont="1" applyFill="1" applyBorder="1" applyAlignment="1">
      <alignment horizontal="justify" vertical="top" wrapText="1"/>
    </xf>
    <xf numFmtId="9" fontId="13" fillId="0" borderId="11" xfId="0" applyNumberFormat="1" applyFont="1" applyFill="1" applyBorder="1" applyAlignment="1">
      <alignment horizontal="center" vertical="top" wrapText="1"/>
    </xf>
    <xf numFmtId="9" fontId="13" fillId="0" borderId="11" xfId="0" applyNumberFormat="1" applyFont="1" applyBorder="1" applyAlignment="1">
      <alignment horizontal="center" vertical="top" wrapText="1"/>
    </xf>
    <xf numFmtId="9" fontId="11" fillId="39" borderId="11" xfId="0" applyNumberFormat="1" applyFont="1" applyFill="1" applyBorder="1" applyAlignment="1">
      <alignment horizontal="center" vertical="top" wrapText="1"/>
    </xf>
    <xf numFmtId="0" fontId="11" fillId="39" borderId="11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/>
    </xf>
    <xf numFmtId="165" fontId="2" fillId="39" borderId="11" xfId="0" applyNumberFormat="1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wrapText="1"/>
    </xf>
    <xf numFmtId="0" fontId="9" fillId="38" borderId="29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29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center" wrapText="1"/>
    </xf>
    <xf numFmtId="0" fontId="2" fillId="36" borderId="37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tabSelected="1" zoomScalePageLayoutView="0" workbookViewId="0" topLeftCell="A1">
      <pane xSplit="1" topLeftCell="AR1" activePane="topRight" state="frozen"/>
      <selection pane="topLeft" activeCell="A1" sqref="A1"/>
      <selection pane="topRight" activeCell="BB18" sqref="BB18:BB20"/>
    </sheetView>
  </sheetViews>
  <sheetFormatPr defaultColWidth="9.00390625" defaultRowHeight="12.75"/>
  <cols>
    <col min="1" max="1" width="18.00390625" style="0" customWidth="1"/>
    <col min="2" max="13" width="6.375" style="0" customWidth="1"/>
    <col min="14" max="19" width="6.375" style="58" customWidth="1"/>
    <col min="20" max="36" width="6.375" style="0" customWidth="1"/>
    <col min="37" max="37" width="7.625" style="0" customWidth="1"/>
    <col min="38" max="49" width="6.375" style="0" customWidth="1"/>
    <col min="50" max="55" width="6.375" style="58" customWidth="1"/>
    <col min="56" max="67" width="6.375" style="0" customWidth="1"/>
  </cols>
  <sheetData>
    <row r="1" spans="1:37" ht="12.75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3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67" ht="12.75">
      <c r="A3" s="83" t="s">
        <v>10</v>
      </c>
      <c r="B3" s="81" t="s">
        <v>4</v>
      </c>
      <c r="C3" s="81"/>
      <c r="D3" s="81"/>
      <c r="E3" s="81"/>
      <c r="F3" s="75" t="s">
        <v>25</v>
      </c>
      <c r="G3" s="77" t="s">
        <v>26</v>
      </c>
      <c r="H3" s="81" t="s">
        <v>5</v>
      </c>
      <c r="I3" s="81"/>
      <c r="J3" s="81"/>
      <c r="K3" s="81"/>
      <c r="L3" s="75" t="s">
        <v>25</v>
      </c>
      <c r="M3" s="77" t="s">
        <v>26</v>
      </c>
      <c r="N3" s="80" t="s">
        <v>41</v>
      </c>
      <c r="O3" s="80"/>
      <c r="P3" s="80"/>
      <c r="Q3" s="80"/>
      <c r="R3" s="75" t="s">
        <v>25</v>
      </c>
      <c r="S3" s="77" t="s">
        <v>26</v>
      </c>
      <c r="T3" s="80" t="s">
        <v>40</v>
      </c>
      <c r="U3" s="80"/>
      <c r="V3" s="80"/>
      <c r="W3" s="80"/>
      <c r="X3" s="75" t="s">
        <v>25</v>
      </c>
      <c r="Y3" s="77" t="s">
        <v>26</v>
      </c>
      <c r="Z3" s="80" t="s">
        <v>7</v>
      </c>
      <c r="AA3" s="80"/>
      <c r="AB3" s="80"/>
      <c r="AC3" s="80"/>
      <c r="AD3" s="75" t="s">
        <v>25</v>
      </c>
      <c r="AE3" s="77" t="s">
        <v>26</v>
      </c>
      <c r="AF3" s="79" t="s">
        <v>11</v>
      </c>
      <c r="AG3" s="79"/>
      <c r="AH3" s="79"/>
      <c r="AI3" s="79"/>
      <c r="AJ3" s="75" t="s">
        <v>25</v>
      </c>
      <c r="AK3" s="77" t="s">
        <v>26</v>
      </c>
      <c r="AL3" s="80" t="s">
        <v>21</v>
      </c>
      <c r="AM3" s="80"/>
      <c r="AN3" s="80"/>
      <c r="AO3" s="80"/>
      <c r="AP3" s="75" t="s">
        <v>25</v>
      </c>
      <c r="AQ3" s="77" t="s">
        <v>26</v>
      </c>
      <c r="AR3" s="79" t="s">
        <v>6</v>
      </c>
      <c r="AS3" s="79"/>
      <c r="AT3" s="79"/>
      <c r="AU3" s="79"/>
      <c r="AV3" s="75" t="s">
        <v>25</v>
      </c>
      <c r="AW3" s="77" t="s">
        <v>26</v>
      </c>
      <c r="AX3" s="80" t="s">
        <v>42</v>
      </c>
      <c r="AY3" s="80"/>
      <c r="AZ3" s="80"/>
      <c r="BA3" s="80"/>
      <c r="BB3" s="75" t="s">
        <v>25</v>
      </c>
      <c r="BC3" s="77" t="s">
        <v>26</v>
      </c>
      <c r="BD3" s="80" t="s">
        <v>23</v>
      </c>
      <c r="BE3" s="80"/>
      <c r="BF3" s="80"/>
      <c r="BG3" s="80"/>
      <c r="BH3" s="75" t="s">
        <v>25</v>
      </c>
      <c r="BI3" s="77" t="s">
        <v>26</v>
      </c>
      <c r="BJ3" s="79" t="s">
        <v>8</v>
      </c>
      <c r="BK3" s="79"/>
      <c r="BL3" s="79"/>
      <c r="BM3" s="79"/>
      <c r="BN3" s="75" t="s">
        <v>25</v>
      </c>
      <c r="BO3" s="77" t="s">
        <v>26</v>
      </c>
    </row>
    <row r="4" spans="1:67" ht="12.75">
      <c r="A4" s="84"/>
      <c r="B4" s="52" t="s">
        <v>0</v>
      </c>
      <c r="C4" s="52" t="s">
        <v>1</v>
      </c>
      <c r="D4" s="52" t="s">
        <v>2</v>
      </c>
      <c r="E4" s="52" t="s">
        <v>3</v>
      </c>
      <c r="F4" s="76"/>
      <c r="G4" s="78"/>
      <c r="H4" s="52" t="s">
        <v>0</v>
      </c>
      <c r="I4" s="52" t="s">
        <v>1</v>
      </c>
      <c r="J4" s="52" t="s">
        <v>2</v>
      </c>
      <c r="K4" s="52" t="s">
        <v>3</v>
      </c>
      <c r="L4" s="76"/>
      <c r="M4" s="78"/>
      <c r="N4" s="9" t="s">
        <v>0</v>
      </c>
      <c r="O4" s="9" t="s">
        <v>1</v>
      </c>
      <c r="P4" s="9" t="s">
        <v>2</v>
      </c>
      <c r="Q4" s="9" t="s">
        <v>3</v>
      </c>
      <c r="R4" s="76"/>
      <c r="S4" s="78"/>
      <c r="T4" s="9" t="s">
        <v>0</v>
      </c>
      <c r="U4" s="9" t="s">
        <v>1</v>
      </c>
      <c r="V4" s="9" t="s">
        <v>2</v>
      </c>
      <c r="W4" s="9" t="s">
        <v>3</v>
      </c>
      <c r="X4" s="76"/>
      <c r="Y4" s="78"/>
      <c r="Z4" s="9" t="s">
        <v>0</v>
      </c>
      <c r="AA4" s="9" t="s">
        <v>1</v>
      </c>
      <c r="AB4" s="9" t="s">
        <v>2</v>
      </c>
      <c r="AC4" s="9" t="s">
        <v>3</v>
      </c>
      <c r="AD4" s="76"/>
      <c r="AE4" s="78"/>
      <c r="AF4" s="39" t="s">
        <v>0</v>
      </c>
      <c r="AG4" s="39" t="s">
        <v>1</v>
      </c>
      <c r="AH4" s="39" t="s">
        <v>2</v>
      </c>
      <c r="AI4" s="39" t="s">
        <v>3</v>
      </c>
      <c r="AJ4" s="76"/>
      <c r="AK4" s="78"/>
      <c r="AL4" s="9" t="s">
        <v>0</v>
      </c>
      <c r="AM4" s="9" t="s">
        <v>1</v>
      </c>
      <c r="AN4" s="9" t="s">
        <v>2</v>
      </c>
      <c r="AO4" s="9" t="s">
        <v>3</v>
      </c>
      <c r="AP4" s="76"/>
      <c r="AQ4" s="78"/>
      <c r="AR4" s="39" t="s">
        <v>0</v>
      </c>
      <c r="AS4" s="39" t="s">
        <v>1</v>
      </c>
      <c r="AT4" s="39" t="s">
        <v>2</v>
      </c>
      <c r="AU4" s="39" t="s">
        <v>3</v>
      </c>
      <c r="AV4" s="76"/>
      <c r="AW4" s="78"/>
      <c r="AX4" s="9" t="s">
        <v>0</v>
      </c>
      <c r="AY4" s="9" t="s">
        <v>1</v>
      </c>
      <c r="AZ4" s="9" t="s">
        <v>2</v>
      </c>
      <c r="BA4" s="9" t="s">
        <v>3</v>
      </c>
      <c r="BB4" s="76"/>
      <c r="BC4" s="78"/>
      <c r="BD4" s="9" t="s">
        <v>0</v>
      </c>
      <c r="BE4" s="9" t="s">
        <v>1</v>
      </c>
      <c r="BF4" s="9" t="s">
        <v>2</v>
      </c>
      <c r="BG4" s="9" t="s">
        <v>3</v>
      </c>
      <c r="BH4" s="76"/>
      <c r="BI4" s="78"/>
      <c r="BJ4" s="39" t="s">
        <v>0</v>
      </c>
      <c r="BK4" s="39" t="s">
        <v>1</v>
      </c>
      <c r="BL4" s="39" t="s">
        <v>2</v>
      </c>
      <c r="BM4" s="39" t="s">
        <v>3</v>
      </c>
      <c r="BN4" s="76"/>
      <c r="BO4" s="78"/>
    </row>
    <row r="5" spans="1:67" ht="12.75">
      <c r="A5" s="51" t="s">
        <v>29</v>
      </c>
      <c r="B5" s="53"/>
      <c r="C5" s="53">
        <v>4</v>
      </c>
      <c r="D5" s="53">
        <v>10</v>
      </c>
      <c r="E5" s="53"/>
      <c r="F5" s="56">
        <f>(E5*2+D5*3+C5*4+B5*5)/G5</f>
        <v>3.2857142857142856</v>
      </c>
      <c r="G5" s="49">
        <f>SUM(B5:E5)</f>
        <v>14</v>
      </c>
      <c r="H5" s="54">
        <v>1</v>
      </c>
      <c r="I5" s="54">
        <v>5</v>
      </c>
      <c r="J5" s="54">
        <v>8</v>
      </c>
      <c r="K5" s="55"/>
      <c r="L5" s="56">
        <f>(K5*2+J5*3+I5*4+H5*5)/M5</f>
        <v>3.5</v>
      </c>
      <c r="M5" s="49">
        <f>SUM(H5:K5)</f>
        <v>14</v>
      </c>
      <c r="N5" s="35"/>
      <c r="O5" s="35"/>
      <c r="P5" s="5"/>
      <c r="Q5" s="36"/>
      <c r="R5" s="56"/>
      <c r="S5" s="49">
        <f>SUM(N5:Q5)</f>
        <v>0</v>
      </c>
      <c r="T5" s="35"/>
      <c r="U5" s="35"/>
      <c r="V5" s="5"/>
      <c r="W5" s="36"/>
      <c r="X5" s="56"/>
      <c r="Y5" s="49">
        <f>SUM(T5:W5)</f>
        <v>0</v>
      </c>
      <c r="Z5" s="35"/>
      <c r="AA5" s="35">
        <v>2</v>
      </c>
      <c r="AB5" s="5">
        <v>8</v>
      </c>
      <c r="AC5" s="5">
        <v>2</v>
      </c>
      <c r="AD5" s="56">
        <f>(AC5*2+AB5*3+AA5*4+Z5*5)/AE5</f>
        <v>3</v>
      </c>
      <c r="AE5" s="49">
        <f>SUM(Z5:AC5)</f>
        <v>12</v>
      </c>
      <c r="AF5" s="34"/>
      <c r="AG5" s="34"/>
      <c r="AH5" s="34">
        <v>2</v>
      </c>
      <c r="AI5" s="34"/>
      <c r="AJ5" s="56">
        <f>(AI5*2+AH5*3+AG5*4+AF5*5)/AK5</f>
        <v>3</v>
      </c>
      <c r="AK5" s="49">
        <f>SUM(AF5:AI5)</f>
        <v>2</v>
      </c>
      <c r="AL5" s="34">
        <v>1</v>
      </c>
      <c r="AM5" s="34">
        <v>1</v>
      </c>
      <c r="AN5" s="34">
        <v>7</v>
      </c>
      <c r="AO5" s="34"/>
      <c r="AP5" s="56">
        <f>(AO5*2+AN5*3+AM5*4+AL5*5)/AQ5</f>
        <v>3.3333333333333335</v>
      </c>
      <c r="AQ5" s="49">
        <f>SUM(AL5:AO5)</f>
        <v>9</v>
      </c>
      <c r="AR5" s="34"/>
      <c r="AS5" s="34"/>
      <c r="AT5" s="34"/>
      <c r="AU5" s="34"/>
      <c r="AV5" s="56"/>
      <c r="AW5" s="49">
        <f>SUM(AR5:AU5)</f>
        <v>0</v>
      </c>
      <c r="AX5" s="34"/>
      <c r="AY5" s="34"/>
      <c r="AZ5" s="34"/>
      <c r="BA5" s="34"/>
      <c r="BB5" s="56"/>
      <c r="BC5" s="49">
        <f>SUM(AX5:BA5)</f>
        <v>0</v>
      </c>
      <c r="BD5" s="34"/>
      <c r="BE5" s="34"/>
      <c r="BF5" s="34"/>
      <c r="BG5" s="34"/>
      <c r="BH5" s="56" t="e">
        <f>(BG5*2+BF5*3+BE5*4+BD5*5)/BI5</f>
        <v>#DIV/0!</v>
      </c>
      <c r="BI5" s="49">
        <f>SUM(BD5:BG5)</f>
        <v>0</v>
      </c>
      <c r="BJ5" s="34"/>
      <c r="BK5" s="34"/>
      <c r="BL5" s="34">
        <v>1</v>
      </c>
      <c r="BM5" s="34"/>
      <c r="BN5" s="56">
        <f>(BM5*2+BL5*3+BK5*4+BJ5*5)/BO5</f>
        <v>3</v>
      </c>
      <c r="BO5" s="49">
        <f>SUM(BJ5:BM5)</f>
        <v>1</v>
      </c>
    </row>
    <row r="6" spans="1:67" ht="12.75">
      <c r="A6" s="51" t="s">
        <v>22</v>
      </c>
      <c r="B6" s="53">
        <v>1</v>
      </c>
      <c r="C6" s="53">
        <v>16</v>
      </c>
      <c r="D6" s="53">
        <v>32</v>
      </c>
      <c r="E6" s="53"/>
      <c r="F6" s="56">
        <f aca="true" t="shared" si="0" ref="F6:F21">(E6*2+D6*3+C6*4+B6*5)/G6</f>
        <v>3.36734693877551</v>
      </c>
      <c r="G6" s="49">
        <f aca="true" t="shared" si="1" ref="G6:G21">SUM(B6:E6)</f>
        <v>49</v>
      </c>
      <c r="H6" s="54">
        <v>21</v>
      </c>
      <c r="I6" s="54">
        <v>22</v>
      </c>
      <c r="J6" s="54">
        <v>6</v>
      </c>
      <c r="K6" s="55"/>
      <c r="L6" s="56">
        <f aca="true" t="shared" si="2" ref="L6:L21">(K6*2+J6*3+I6*4+H6*5)/M6</f>
        <v>4.3061224489795915</v>
      </c>
      <c r="M6" s="49">
        <f aca="true" t="shared" si="3" ref="M6:M21">SUM(H6:K6)</f>
        <v>49</v>
      </c>
      <c r="N6" s="34"/>
      <c r="O6" s="34"/>
      <c r="P6" s="34"/>
      <c r="Q6" s="34"/>
      <c r="R6" s="56"/>
      <c r="S6" s="49">
        <f aca="true" t="shared" si="4" ref="S6:S21">SUM(N6:Q6)</f>
        <v>0</v>
      </c>
      <c r="T6" s="34"/>
      <c r="U6" s="34">
        <v>1</v>
      </c>
      <c r="V6" s="34"/>
      <c r="W6" s="34">
        <v>2</v>
      </c>
      <c r="X6" s="56">
        <f aca="true" t="shared" si="5" ref="X6:X16">(W6*2+V6*3+U6*4+T6*5)/Y6</f>
        <v>2.6666666666666665</v>
      </c>
      <c r="Y6" s="49">
        <f aca="true" t="shared" si="6" ref="Y6:Y21">SUM(T6:W6)</f>
        <v>3</v>
      </c>
      <c r="Z6" s="34"/>
      <c r="AA6" s="34">
        <v>15</v>
      </c>
      <c r="AB6" s="34">
        <v>17</v>
      </c>
      <c r="AC6" s="34"/>
      <c r="AD6" s="56">
        <f aca="true" t="shared" si="7" ref="AD6:AD21">(AC6*2+AB6*3+AA6*4+Z6*5)/AE6</f>
        <v>3.46875</v>
      </c>
      <c r="AE6" s="49">
        <f aca="true" t="shared" si="8" ref="AE6:AE21">SUM(Z6:AC6)</f>
        <v>32</v>
      </c>
      <c r="AF6" s="34"/>
      <c r="AG6" s="34"/>
      <c r="AH6" s="34"/>
      <c r="AI6" s="34"/>
      <c r="AJ6" s="56"/>
      <c r="AK6" s="49">
        <f aca="true" t="shared" si="9" ref="AK6:AK21">SUM(AF6:AI6)</f>
        <v>0</v>
      </c>
      <c r="AL6" s="34"/>
      <c r="AM6" s="34"/>
      <c r="AN6" s="34"/>
      <c r="AO6" s="34"/>
      <c r="AP6" s="56"/>
      <c r="AQ6" s="49">
        <f aca="true" t="shared" si="10" ref="AQ6:AQ21">SUM(AL6:AO6)</f>
        <v>0</v>
      </c>
      <c r="AR6" s="34">
        <v>6</v>
      </c>
      <c r="AS6" s="34">
        <v>17</v>
      </c>
      <c r="AT6" s="34">
        <v>15</v>
      </c>
      <c r="AU6" s="34">
        <v>2</v>
      </c>
      <c r="AV6" s="56">
        <f aca="true" t="shared" si="11" ref="AV6:AV21">(AU6*2+AT6*3+AS6*4+AR6*5)/AW6</f>
        <v>3.675</v>
      </c>
      <c r="AW6" s="49">
        <f aca="true" t="shared" si="12" ref="AW6:AW21">SUM(AR6:AU6)</f>
        <v>40</v>
      </c>
      <c r="AX6" s="34"/>
      <c r="AY6" s="34"/>
      <c r="AZ6" s="34">
        <v>4</v>
      </c>
      <c r="BA6" s="34">
        <v>1</v>
      </c>
      <c r="BB6" s="56">
        <f aca="true" t="shared" si="13" ref="BB6:BB21">(BA6*2+AZ6*3+AY6*4+AX6*5)/BC6</f>
        <v>2.8</v>
      </c>
      <c r="BC6" s="49">
        <f aca="true" t="shared" si="14" ref="BC6:BC21">SUM(AX6:BA6)</f>
        <v>5</v>
      </c>
      <c r="BD6" s="34">
        <v>1</v>
      </c>
      <c r="BE6" s="34"/>
      <c r="BF6" s="34"/>
      <c r="BG6" s="34"/>
      <c r="BH6" s="56">
        <f aca="true" t="shared" si="15" ref="BH6:BH21">(BG6*2+BF6*3+BE6*4+BD6*5)/BI6</f>
        <v>5</v>
      </c>
      <c r="BI6" s="49">
        <f aca="true" t="shared" si="16" ref="BI6:BI21">SUM(BD6:BG6)</f>
        <v>1</v>
      </c>
      <c r="BJ6" s="34"/>
      <c r="BK6" s="34">
        <v>6</v>
      </c>
      <c r="BL6" s="34">
        <v>10</v>
      </c>
      <c r="BM6" s="34">
        <v>1</v>
      </c>
      <c r="BN6" s="56">
        <f aca="true" t="shared" si="17" ref="BN6:BN21">(BM6*2+BL6*3+BK6*4+BJ6*5)/BO6</f>
        <v>3.2941176470588234</v>
      </c>
      <c r="BO6" s="49">
        <f aca="true" t="shared" si="18" ref="BO6:BO21">SUM(BJ6:BM6)</f>
        <v>17</v>
      </c>
    </row>
    <row r="7" spans="1:67" ht="12.75">
      <c r="A7" s="51" t="s">
        <v>30</v>
      </c>
      <c r="B7" s="53"/>
      <c r="C7" s="53">
        <v>2</v>
      </c>
      <c r="D7" s="53">
        <v>8</v>
      </c>
      <c r="E7" s="53"/>
      <c r="F7" s="56">
        <f t="shared" si="0"/>
        <v>3.2</v>
      </c>
      <c r="G7" s="49">
        <f t="shared" si="1"/>
        <v>10</v>
      </c>
      <c r="H7" s="54">
        <v>2</v>
      </c>
      <c r="I7" s="54">
        <v>3</v>
      </c>
      <c r="J7" s="54">
        <v>5</v>
      </c>
      <c r="K7" s="55"/>
      <c r="L7" s="56">
        <f t="shared" si="2"/>
        <v>3.7</v>
      </c>
      <c r="M7" s="49">
        <f t="shared" si="3"/>
        <v>10</v>
      </c>
      <c r="N7" s="34"/>
      <c r="O7" s="34"/>
      <c r="P7" s="34"/>
      <c r="Q7" s="34"/>
      <c r="R7" s="56"/>
      <c r="S7" s="49">
        <f t="shared" si="4"/>
        <v>0</v>
      </c>
      <c r="T7" s="34"/>
      <c r="U7" s="34"/>
      <c r="V7" s="34"/>
      <c r="W7" s="34"/>
      <c r="X7" s="56"/>
      <c r="Y7" s="49">
        <f t="shared" si="6"/>
        <v>0</v>
      </c>
      <c r="Z7" s="34">
        <v>2</v>
      </c>
      <c r="AA7" s="34">
        <v>2</v>
      </c>
      <c r="AB7" s="34">
        <v>1</v>
      </c>
      <c r="AC7" s="34"/>
      <c r="AD7" s="56">
        <f t="shared" si="7"/>
        <v>4.2</v>
      </c>
      <c r="AE7" s="49">
        <f t="shared" si="8"/>
        <v>5</v>
      </c>
      <c r="AF7" s="34"/>
      <c r="AG7" s="34"/>
      <c r="AH7" s="34"/>
      <c r="AI7" s="34"/>
      <c r="AJ7" s="56"/>
      <c r="AK7" s="49">
        <f t="shared" si="9"/>
        <v>0</v>
      </c>
      <c r="AL7" s="34"/>
      <c r="AM7" s="34"/>
      <c r="AN7" s="34"/>
      <c r="AO7" s="34"/>
      <c r="AP7" s="56"/>
      <c r="AQ7" s="49">
        <f t="shared" si="10"/>
        <v>0</v>
      </c>
      <c r="AR7" s="34"/>
      <c r="AS7" s="34">
        <v>1</v>
      </c>
      <c r="AT7" s="34">
        <v>6</v>
      </c>
      <c r="AU7" s="34">
        <v>1</v>
      </c>
      <c r="AV7" s="56">
        <f t="shared" si="11"/>
        <v>3</v>
      </c>
      <c r="AW7" s="49">
        <f t="shared" si="12"/>
        <v>8</v>
      </c>
      <c r="AX7" s="34"/>
      <c r="AY7" s="34">
        <v>3</v>
      </c>
      <c r="AZ7" s="34">
        <v>1</v>
      </c>
      <c r="BA7" s="34"/>
      <c r="BB7" s="56">
        <f t="shared" si="13"/>
        <v>3.75</v>
      </c>
      <c r="BC7" s="49">
        <f t="shared" si="14"/>
        <v>4</v>
      </c>
      <c r="BD7" s="34"/>
      <c r="BE7" s="34"/>
      <c r="BF7" s="34"/>
      <c r="BG7" s="34"/>
      <c r="BH7" s="56" t="e">
        <f t="shared" si="15"/>
        <v>#DIV/0!</v>
      </c>
      <c r="BI7" s="49">
        <f t="shared" si="16"/>
        <v>0</v>
      </c>
      <c r="BJ7" s="34"/>
      <c r="BK7" s="34"/>
      <c r="BL7" s="34">
        <v>3</v>
      </c>
      <c r="BM7" s="34"/>
      <c r="BN7" s="56">
        <f t="shared" si="17"/>
        <v>3</v>
      </c>
      <c r="BO7" s="49">
        <f t="shared" si="18"/>
        <v>3</v>
      </c>
    </row>
    <row r="8" spans="1:67" ht="12.75">
      <c r="A8" s="51" t="s">
        <v>12</v>
      </c>
      <c r="B8" s="53"/>
      <c r="C8" s="53">
        <v>17</v>
      </c>
      <c r="D8" s="53">
        <v>36</v>
      </c>
      <c r="E8" s="53">
        <v>2</v>
      </c>
      <c r="F8" s="56">
        <f t="shared" si="0"/>
        <v>3.272727272727273</v>
      </c>
      <c r="G8" s="49">
        <f t="shared" si="1"/>
        <v>55</v>
      </c>
      <c r="H8" s="54">
        <v>3</v>
      </c>
      <c r="I8" s="54">
        <v>17</v>
      </c>
      <c r="J8" s="54">
        <v>33</v>
      </c>
      <c r="K8" s="55">
        <v>2</v>
      </c>
      <c r="L8" s="56">
        <f t="shared" si="2"/>
        <v>3.381818181818182</v>
      </c>
      <c r="M8" s="49">
        <f t="shared" si="3"/>
        <v>55</v>
      </c>
      <c r="N8" s="34"/>
      <c r="O8" s="34">
        <v>2</v>
      </c>
      <c r="P8" s="34">
        <v>1</v>
      </c>
      <c r="Q8" s="34"/>
      <c r="R8" s="56">
        <f>(Q8*2+P8*3+O8*4+N8*5)/S8</f>
        <v>3.6666666666666665</v>
      </c>
      <c r="S8" s="49">
        <f t="shared" si="4"/>
        <v>3</v>
      </c>
      <c r="T8" s="34"/>
      <c r="U8" s="34">
        <v>2</v>
      </c>
      <c r="V8" s="34"/>
      <c r="W8" s="34">
        <v>1</v>
      </c>
      <c r="X8" s="56">
        <f t="shared" si="5"/>
        <v>3.3333333333333335</v>
      </c>
      <c r="Y8" s="49">
        <f t="shared" si="6"/>
        <v>3</v>
      </c>
      <c r="Z8" s="34"/>
      <c r="AA8" s="34">
        <v>9</v>
      </c>
      <c r="AB8" s="34">
        <v>18</v>
      </c>
      <c r="AC8" s="34">
        <v>11</v>
      </c>
      <c r="AD8" s="56">
        <f t="shared" si="7"/>
        <v>2.9473684210526314</v>
      </c>
      <c r="AE8" s="49">
        <f t="shared" si="8"/>
        <v>38</v>
      </c>
      <c r="AF8" s="34"/>
      <c r="AG8" s="34">
        <v>4</v>
      </c>
      <c r="AH8" s="34"/>
      <c r="AI8" s="34"/>
      <c r="AJ8" s="56">
        <f>(AI8*2+AH8*3+AG8*4+AF8*5)/AK8</f>
        <v>4</v>
      </c>
      <c r="AK8" s="49">
        <f t="shared" si="9"/>
        <v>4</v>
      </c>
      <c r="AL8" s="34"/>
      <c r="AM8" s="34"/>
      <c r="AN8" s="34"/>
      <c r="AO8" s="34">
        <v>6</v>
      </c>
      <c r="AP8" s="56">
        <f aca="true" t="shared" si="19" ref="AP6:AP21">(AO8*2+AN8*3+AM8*4+AL8*5)/AQ8</f>
        <v>2</v>
      </c>
      <c r="AQ8" s="49">
        <f t="shared" si="10"/>
        <v>6</v>
      </c>
      <c r="AR8" s="34">
        <v>1</v>
      </c>
      <c r="AS8" s="34">
        <v>6</v>
      </c>
      <c r="AT8" s="34">
        <v>11</v>
      </c>
      <c r="AU8" s="34">
        <v>7</v>
      </c>
      <c r="AV8" s="56">
        <f t="shared" si="11"/>
        <v>3.04</v>
      </c>
      <c r="AW8" s="49">
        <f t="shared" si="12"/>
        <v>25</v>
      </c>
      <c r="AX8" s="34"/>
      <c r="AY8" s="34">
        <v>4</v>
      </c>
      <c r="AZ8" s="34">
        <v>11</v>
      </c>
      <c r="BA8" s="34"/>
      <c r="BB8" s="56">
        <f t="shared" si="13"/>
        <v>3.2666666666666666</v>
      </c>
      <c r="BC8" s="49">
        <f t="shared" si="14"/>
        <v>15</v>
      </c>
      <c r="BD8" s="34"/>
      <c r="BE8" s="34">
        <v>1</v>
      </c>
      <c r="BF8" s="34">
        <v>2</v>
      </c>
      <c r="BG8" s="34">
        <v>1</v>
      </c>
      <c r="BH8" s="56">
        <f t="shared" si="15"/>
        <v>3</v>
      </c>
      <c r="BI8" s="49">
        <f t="shared" si="16"/>
        <v>4</v>
      </c>
      <c r="BJ8" s="34"/>
      <c r="BK8" s="34"/>
      <c r="BL8" s="34">
        <v>6</v>
      </c>
      <c r="BM8" s="34">
        <v>4</v>
      </c>
      <c r="BN8" s="56">
        <f t="shared" si="17"/>
        <v>2.6</v>
      </c>
      <c r="BO8" s="49">
        <f t="shared" si="18"/>
        <v>10</v>
      </c>
    </row>
    <row r="9" spans="1:67" ht="12.75">
      <c r="A9" s="51" t="s">
        <v>31</v>
      </c>
      <c r="B9" s="53"/>
      <c r="C9" s="53">
        <v>3</v>
      </c>
      <c r="D9" s="53">
        <v>4</v>
      </c>
      <c r="E9" s="53"/>
      <c r="F9" s="56">
        <f t="shared" si="0"/>
        <v>3.4285714285714284</v>
      </c>
      <c r="G9" s="49">
        <f t="shared" si="1"/>
        <v>7</v>
      </c>
      <c r="H9" s="54"/>
      <c r="I9" s="54">
        <v>4</v>
      </c>
      <c r="J9" s="54">
        <v>3</v>
      </c>
      <c r="K9" s="55"/>
      <c r="L9" s="56">
        <f t="shared" si="2"/>
        <v>3.5714285714285716</v>
      </c>
      <c r="M9" s="49">
        <f t="shared" si="3"/>
        <v>7</v>
      </c>
      <c r="N9" s="34"/>
      <c r="O9" s="34"/>
      <c r="P9" s="34"/>
      <c r="Q9" s="34"/>
      <c r="R9" s="56"/>
      <c r="S9" s="49">
        <f t="shared" si="4"/>
        <v>0</v>
      </c>
      <c r="T9" s="34"/>
      <c r="U9" s="34"/>
      <c r="V9" s="34"/>
      <c r="W9" s="34"/>
      <c r="X9" s="56"/>
      <c r="Y9" s="49">
        <f t="shared" si="6"/>
        <v>0</v>
      </c>
      <c r="Z9" s="34"/>
      <c r="AA9" s="34"/>
      <c r="AB9" s="34">
        <v>3</v>
      </c>
      <c r="AC9" s="34"/>
      <c r="AD9" s="56">
        <f t="shared" si="7"/>
        <v>3</v>
      </c>
      <c r="AE9" s="49">
        <f t="shared" si="8"/>
        <v>3</v>
      </c>
      <c r="AF9" s="34"/>
      <c r="AG9" s="34"/>
      <c r="AH9" s="34"/>
      <c r="AI9" s="34"/>
      <c r="AJ9" s="56"/>
      <c r="AK9" s="49">
        <f t="shared" si="9"/>
        <v>0</v>
      </c>
      <c r="AL9" s="34"/>
      <c r="AM9" s="34">
        <v>1</v>
      </c>
      <c r="AN9" s="34"/>
      <c r="AO9" s="34"/>
      <c r="AP9" s="56">
        <f t="shared" si="19"/>
        <v>4</v>
      </c>
      <c r="AQ9" s="49">
        <f t="shared" si="10"/>
        <v>1</v>
      </c>
      <c r="AR9" s="34"/>
      <c r="AS9" s="34"/>
      <c r="AT9" s="34">
        <v>4</v>
      </c>
      <c r="AU9" s="34"/>
      <c r="AV9" s="56">
        <f t="shared" si="11"/>
        <v>3</v>
      </c>
      <c r="AW9" s="49">
        <f t="shared" si="12"/>
        <v>4</v>
      </c>
      <c r="AX9" s="34"/>
      <c r="AY9" s="34">
        <v>1</v>
      </c>
      <c r="AZ9" s="34">
        <v>4</v>
      </c>
      <c r="BA9" s="34">
        <v>1</v>
      </c>
      <c r="BB9" s="56">
        <f t="shared" si="13"/>
        <v>3</v>
      </c>
      <c r="BC9" s="49">
        <f t="shared" si="14"/>
        <v>6</v>
      </c>
      <c r="BD9" s="34"/>
      <c r="BE9" s="34"/>
      <c r="BF9" s="34"/>
      <c r="BG9" s="34"/>
      <c r="BH9" s="56" t="e">
        <f t="shared" si="15"/>
        <v>#DIV/0!</v>
      </c>
      <c r="BI9" s="49">
        <f t="shared" si="16"/>
        <v>0</v>
      </c>
      <c r="BJ9" s="34"/>
      <c r="BK9" s="34"/>
      <c r="BL9" s="34"/>
      <c r="BM9" s="34"/>
      <c r="BN9" s="56" t="e">
        <f t="shared" si="17"/>
        <v>#DIV/0!</v>
      </c>
      <c r="BO9" s="49">
        <f t="shared" si="18"/>
        <v>0</v>
      </c>
    </row>
    <row r="10" spans="1:67" ht="12.75">
      <c r="A10" s="51" t="s">
        <v>13</v>
      </c>
      <c r="B10" s="53"/>
      <c r="C10" s="53">
        <v>17</v>
      </c>
      <c r="D10" s="53">
        <v>7</v>
      </c>
      <c r="E10" s="53"/>
      <c r="F10" s="56">
        <f t="shared" si="0"/>
        <v>3.7083333333333335</v>
      </c>
      <c r="G10" s="49">
        <f t="shared" si="1"/>
        <v>24</v>
      </c>
      <c r="H10" s="54">
        <v>2</v>
      </c>
      <c r="I10" s="54">
        <v>11</v>
      </c>
      <c r="J10" s="54">
        <v>11</v>
      </c>
      <c r="K10" s="55"/>
      <c r="L10" s="56">
        <f t="shared" si="2"/>
        <v>3.625</v>
      </c>
      <c r="M10" s="49">
        <f t="shared" si="3"/>
        <v>24</v>
      </c>
      <c r="N10" s="34"/>
      <c r="O10" s="34"/>
      <c r="P10" s="34"/>
      <c r="Q10" s="34"/>
      <c r="R10" s="56"/>
      <c r="S10" s="49">
        <f t="shared" si="4"/>
        <v>0</v>
      </c>
      <c r="T10" s="34"/>
      <c r="U10" s="34"/>
      <c r="V10" s="34"/>
      <c r="W10" s="34"/>
      <c r="X10" s="56"/>
      <c r="Y10" s="49">
        <f t="shared" si="6"/>
        <v>0</v>
      </c>
      <c r="Z10" s="34">
        <v>1</v>
      </c>
      <c r="AA10" s="34">
        <v>4</v>
      </c>
      <c r="AB10" s="34">
        <v>13</v>
      </c>
      <c r="AC10" s="34">
        <v>1</v>
      </c>
      <c r="AD10" s="56">
        <f t="shared" si="7"/>
        <v>3.263157894736842</v>
      </c>
      <c r="AE10" s="49">
        <f t="shared" si="8"/>
        <v>19</v>
      </c>
      <c r="AF10" s="34"/>
      <c r="AG10" s="34"/>
      <c r="AH10" s="34"/>
      <c r="AI10" s="34"/>
      <c r="AJ10" s="56"/>
      <c r="AK10" s="49">
        <f t="shared" si="9"/>
        <v>0</v>
      </c>
      <c r="AL10" s="34"/>
      <c r="AM10" s="34"/>
      <c r="AN10" s="34"/>
      <c r="AO10" s="34"/>
      <c r="AP10" s="56"/>
      <c r="AQ10" s="49">
        <f t="shared" si="10"/>
        <v>0</v>
      </c>
      <c r="AR10" s="34"/>
      <c r="AS10" s="34"/>
      <c r="AT10" s="34"/>
      <c r="AU10" s="34"/>
      <c r="AV10" s="56"/>
      <c r="AW10" s="49">
        <f t="shared" si="12"/>
        <v>0</v>
      </c>
      <c r="AX10" s="34"/>
      <c r="AY10" s="34">
        <v>13</v>
      </c>
      <c r="AZ10" s="34">
        <v>7</v>
      </c>
      <c r="BA10" s="34"/>
      <c r="BB10" s="56">
        <f t="shared" si="13"/>
        <v>3.65</v>
      </c>
      <c r="BC10" s="49">
        <f t="shared" si="14"/>
        <v>20</v>
      </c>
      <c r="BD10" s="34"/>
      <c r="BE10" s="34"/>
      <c r="BF10" s="34"/>
      <c r="BG10" s="34"/>
      <c r="BH10" s="56" t="e">
        <f t="shared" si="15"/>
        <v>#DIV/0!</v>
      </c>
      <c r="BI10" s="49">
        <f t="shared" si="16"/>
        <v>0</v>
      </c>
      <c r="BJ10" s="34"/>
      <c r="BK10" s="34">
        <v>1</v>
      </c>
      <c r="BL10" s="34">
        <v>2</v>
      </c>
      <c r="BM10" s="34"/>
      <c r="BN10" s="56">
        <f t="shared" si="17"/>
        <v>3.3333333333333335</v>
      </c>
      <c r="BO10" s="49">
        <f t="shared" si="18"/>
        <v>3</v>
      </c>
    </row>
    <row r="11" spans="1:67" ht="12.75">
      <c r="A11" s="51" t="s">
        <v>14</v>
      </c>
      <c r="B11" s="53">
        <v>6</v>
      </c>
      <c r="C11" s="53">
        <v>28</v>
      </c>
      <c r="D11" s="53">
        <v>47</v>
      </c>
      <c r="E11" s="53">
        <v>1</v>
      </c>
      <c r="F11" s="56">
        <f t="shared" si="0"/>
        <v>3.475609756097561</v>
      </c>
      <c r="G11" s="49">
        <f t="shared" si="1"/>
        <v>82</v>
      </c>
      <c r="H11" s="54">
        <v>21</v>
      </c>
      <c r="I11" s="54">
        <v>35</v>
      </c>
      <c r="J11" s="54">
        <v>26</v>
      </c>
      <c r="K11" s="54">
        <v>1</v>
      </c>
      <c r="L11" s="56">
        <f t="shared" si="2"/>
        <v>3.9156626506024095</v>
      </c>
      <c r="M11" s="49">
        <f t="shared" si="3"/>
        <v>83</v>
      </c>
      <c r="N11" s="34"/>
      <c r="O11" s="34"/>
      <c r="P11" s="34">
        <v>1</v>
      </c>
      <c r="Q11" s="34">
        <v>1</v>
      </c>
      <c r="R11" s="56">
        <f>(Q11*2+P11*3+O11*4+N11*5)/S11</f>
        <v>2.5</v>
      </c>
      <c r="S11" s="49">
        <f t="shared" si="4"/>
        <v>2</v>
      </c>
      <c r="T11" s="34"/>
      <c r="U11" s="34">
        <v>3</v>
      </c>
      <c r="V11" s="34">
        <v>2</v>
      </c>
      <c r="W11" s="34">
        <v>1</v>
      </c>
      <c r="X11" s="56">
        <f t="shared" si="5"/>
        <v>3.3333333333333335</v>
      </c>
      <c r="Y11" s="49">
        <f t="shared" si="6"/>
        <v>6</v>
      </c>
      <c r="Z11" s="34">
        <v>4</v>
      </c>
      <c r="AA11" s="34">
        <v>46</v>
      </c>
      <c r="AB11" s="34">
        <v>14</v>
      </c>
      <c r="AC11" s="34">
        <v>5</v>
      </c>
      <c r="AD11" s="56">
        <f t="shared" si="7"/>
        <v>3.710144927536232</v>
      </c>
      <c r="AE11" s="49">
        <f t="shared" si="8"/>
        <v>69</v>
      </c>
      <c r="AF11" s="34"/>
      <c r="AG11" s="34"/>
      <c r="AH11" s="34"/>
      <c r="AI11" s="34"/>
      <c r="AJ11" s="56"/>
      <c r="AK11" s="49">
        <f t="shared" si="9"/>
        <v>0</v>
      </c>
      <c r="AL11" s="34"/>
      <c r="AM11" s="34"/>
      <c r="AN11" s="34">
        <v>2</v>
      </c>
      <c r="AO11" s="34"/>
      <c r="AP11" s="56">
        <f t="shared" si="19"/>
        <v>3</v>
      </c>
      <c r="AQ11" s="49">
        <f t="shared" si="10"/>
        <v>2</v>
      </c>
      <c r="AR11" s="34">
        <v>3</v>
      </c>
      <c r="AS11" s="34">
        <v>16</v>
      </c>
      <c r="AT11" s="34">
        <v>17</v>
      </c>
      <c r="AU11" s="34">
        <v>12</v>
      </c>
      <c r="AV11" s="56">
        <f t="shared" si="11"/>
        <v>3.2083333333333335</v>
      </c>
      <c r="AW11" s="49">
        <f t="shared" si="12"/>
        <v>48</v>
      </c>
      <c r="AX11" s="34"/>
      <c r="AY11" s="34">
        <v>2</v>
      </c>
      <c r="AZ11" s="34">
        <v>23</v>
      </c>
      <c r="BA11" s="34">
        <v>1</v>
      </c>
      <c r="BB11" s="56">
        <f t="shared" si="13"/>
        <v>3.0384615384615383</v>
      </c>
      <c r="BC11" s="49">
        <f t="shared" si="14"/>
        <v>26</v>
      </c>
      <c r="BD11" s="34"/>
      <c r="BE11" s="34"/>
      <c r="BF11" s="34"/>
      <c r="BG11" s="34"/>
      <c r="BH11" s="56" t="e">
        <f t="shared" si="15"/>
        <v>#DIV/0!</v>
      </c>
      <c r="BI11" s="49">
        <f t="shared" si="16"/>
        <v>0</v>
      </c>
      <c r="BJ11" s="34"/>
      <c r="BK11" s="34"/>
      <c r="BL11" s="34">
        <v>8</v>
      </c>
      <c r="BM11" s="34">
        <v>1</v>
      </c>
      <c r="BN11" s="56">
        <f t="shared" si="17"/>
        <v>2.888888888888889</v>
      </c>
      <c r="BO11" s="49">
        <f t="shared" si="18"/>
        <v>9</v>
      </c>
    </row>
    <row r="12" spans="1:67" ht="12.75">
      <c r="A12" s="51" t="s">
        <v>32</v>
      </c>
      <c r="B12" s="53"/>
      <c r="C12" s="53"/>
      <c r="D12" s="53">
        <v>3</v>
      </c>
      <c r="E12" s="53"/>
      <c r="F12" s="56">
        <f t="shared" si="0"/>
        <v>3</v>
      </c>
      <c r="G12" s="49">
        <f t="shared" si="1"/>
        <v>3</v>
      </c>
      <c r="H12" s="54"/>
      <c r="I12" s="54"/>
      <c r="J12" s="54">
        <v>3</v>
      </c>
      <c r="K12" s="54"/>
      <c r="L12" s="56">
        <f t="shared" si="2"/>
        <v>3</v>
      </c>
      <c r="M12" s="49">
        <f t="shared" si="3"/>
        <v>3</v>
      </c>
      <c r="N12" s="34"/>
      <c r="O12" s="34"/>
      <c r="P12" s="34"/>
      <c r="Q12" s="34"/>
      <c r="R12" s="56"/>
      <c r="S12" s="49">
        <f t="shared" si="4"/>
        <v>0</v>
      </c>
      <c r="T12" s="34"/>
      <c r="U12" s="34"/>
      <c r="V12" s="34">
        <v>2</v>
      </c>
      <c r="W12" s="34">
        <v>1</v>
      </c>
      <c r="X12" s="56">
        <f t="shared" si="5"/>
        <v>2.6666666666666665</v>
      </c>
      <c r="Y12" s="49">
        <f t="shared" si="6"/>
        <v>3</v>
      </c>
      <c r="Z12" s="34"/>
      <c r="AA12" s="34"/>
      <c r="AB12" s="34"/>
      <c r="AC12" s="34"/>
      <c r="AD12" s="56"/>
      <c r="AE12" s="49">
        <f t="shared" si="8"/>
        <v>0</v>
      </c>
      <c r="AF12" s="34"/>
      <c r="AG12" s="34"/>
      <c r="AH12" s="34">
        <v>3</v>
      </c>
      <c r="AI12" s="34"/>
      <c r="AJ12" s="56">
        <f>(AI12*2+AH12*3+AG12*4+AF12*5)/AK12</f>
        <v>3</v>
      </c>
      <c r="AK12" s="49">
        <f t="shared" si="9"/>
        <v>3</v>
      </c>
      <c r="AL12" s="34"/>
      <c r="AM12" s="34"/>
      <c r="AN12" s="34"/>
      <c r="AO12" s="34"/>
      <c r="AP12" s="56"/>
      <c r="AQ12" s="49">
        <f t="shared" si="10"/>
        <v>0</v>
      </c>
      <c r="AR12" s="34"/>
      <c r="AS12" s="34"/>
      <c r="AT12" s="34"/>
      <c r="AU12" s="34"/>
      <c r="AV12" s="56"/>
      <c r="AW12" s="49">
        <f t="shared" si="12"/>
        <v>0</v>
      </c>
      <c r="AX12" s="34"/>
      <c r="AY12" s="34"/>
      <c r="AZ12" s="34"/>
      <c r="BA12" s="34"/>
      <c r="BB12" s="56"/>
      <c r="BC12" s="49">
        <f t="shared" si="14"/>
        <v>0</v>
      </c>
      <c r="BD12" s="34"/>
      <c r="BE12" s="34"/>
      <c r="BF12" s="34"/>
      <c r="BG12" s="34"/>
      <c r="BH12" s="56" t="e">
        <f t="shared" si="15"/>
        <v>#DIV/0!</v>
      </c>
      <c r="BI12" s="49">
        <f t="shared" si="16"/>
        <v>0</v>
      </c>
      <c r="BJ12" s="34"/>
      <c r="BK12" s="34"/>
      <c r="BL12" s="34"/>
      <c r="BM12" s="34"/>
      <c r="BN12" s="56" t="e">
        <f t="shared" si="17"/>
        <v>#DIV/0!</v>
      </c>
      <c r="BO12" s="49">
        <f t="shared" si="18"/>
        <v>0</v>
      </c>
    </row>
    <row r="13" spans="1:67" ht="12.75">
      <c r="A13" s="51" t="s">
        <v>33</v>
      </c>
      <c r="B13" s="53"/>
      <c r="C13" s="53"/>
      <c r="D13" s="53">
        <v>1</v>
      </c>
      <c r="E13" s="53"/>
      <c r="F13" s="56">
        <f t="shared" si="0"/>
        <v>3</v>
      </c>
      <c r="G13" s="49">
        <f t="shared" si="1"/>
        <v>1</v>
      </c>
      <c r="H13" s="54"/>
      <c r="I13" s="54">
        <v>1</v>
      </c>
      <c r="J13" s="54"/>
      <c r="K13" s="54"/>
      <c r="L13" s="56">
        <f t="shared" si="2"/>
        <v>4</v>
      </c>
      <c r="M13" s="49">
        <f t="shared" si="3"/>
        <v>1</v>
      </c>
      <c r="N13" s="34"/>
      <c r="O13" s="34"/>
      <c r="P13" s="34"/>
      <c r="Q13" s="34"/>
      <c r="R13" s="56"/>
      <c r="S13" s="49">
        <f t="shared" si="4"/>
        <v>0</v>
      </c>
      <c r="T13" s="34"/>
      <c r="U13" s="34"/>
      <c r="V13" s="34"/>
      <c r="W13" s="34"/>
      <c r="X13" s="56"/>
      <c r="Y13" s="49">
        <f t="shared" si="6"/>
        <v>0</v>
      </c>
      <c r="Z13" s="34"/>
      <c r="AA13" s="34"/>
      <c r="AB13" s="34">
        <v>1</v>
      </c>
      <c r="AC13" s="34"/>
      <c r="AD13" s="56">
        <f t="shared" si="7"/>
        <v>3</v>
      </c>
      <c r="AE13" s="49">
        <f t="shared" si="8"/>
        <v>1</v>
      </c>
      <c r="AF13" s="34"/>
      <c r="AG13" s="34"/>
      <c r="AH13" s="34"/>
      <c r="AI13" s="34"/>
      <c r="AJ13" s="56"/>
      <c r="AK13" s="49">
        <f t="shared" si="9"/>
        <v>0</v>
      </c>
      <c r="AL13" s="34"/>
      <c r="AM13" s="34"/>
      <c r="AN13" s="34"/>
      <c r="AO13" s="34"/>
      <c r="AP13" s="56"/>
      <c r="AQ13" s="49">
        <f t="shared" si="10"/>
        <v>0</v>
      </c>
      <c r="AR13" s="34"/>
      <c r="AS13" s="34"/>
      <c r="AT13" s="34"/>
      <c r="AU13" s="34"/>
      <c r="AV13" s="56"/>
      <c r="AW13" s="49">
        <f t="shared" si="12"/>
        <v>0</v>
      </c>
      <c r="AX13" s="34"/>
      <c r="AY13" s="34"/>
      <c r="AZ13" s="34">
        <v>1</v>
      </c>
      <c r="BA13" s="34"/>
      <c r="BB13" s="56">
        <f t="shared" si="13"/>
        <v>3</v>
      </c>
      <c r="BC13" s="49">
        <f t="shared" si="14"/>
        <v>1</v>
      </c>
      <c r="BD13" s="34"/>
      <c r="BE13" s="34"/>
      <c r="BF13" s="34"/>
      <c r="BG13" s="34"/>
      <c r="BH13" s="56" t="e">
        <f t="shared" si="15"/>
        <v>#DIV/0!</v>
      </c>
      <c r="BI13" s="49">
        <f t="shared" si="16"/>
        <v>0</v>
      </c>
      <c r="BJ13" s="34"/>
      <c r="BK13" s="34"/>
      <c r="BL13" s="34"/>
      <c r="BM13" s="34"/>
      <c r="BN13" s="56" t="e">
        <f t="shared" si="17"/>
        <v>#DIV/0!</v>
      </c>
      <c r="BO13" s="49">
        <f t="shared" si="18"/>
        <v>0</v>
      </c>
    </row>
    <row r="14" spans="1:67" ht="12.75">
      <c r="A14" s="51" t="s">
        <v>34</v>
      </c>
      <c r="B14" s="53"/>
      <c r="C14" s="53">
        <v>3</v>
      </c>
      <c r="D14" s="53"/>
      <c r="E14" s="53"/>
      <c r="F14" s="56">
        <f t="shared" si="0"/>
        <v>4</v>
      </c>
      <c r="G14" s="49">
        <f t="shared" si="1"/>
        <v>3</v>
      </c>
      <c r="H14" s="54">
        <v>1</v>
      </c>
      <c r="I14" s="54">
        <v>1</v>
      </c>
      <c r="J14" s="54">
        <v>1</v>
      </c>
      <c r="K14" s="54"/>
      <c r="L14" s="56">
        <f t="shared" si="2"/>
        <v>4</v>
      </c>
      <c r="M14" s="49">
        <f t="shared" si="3"/>
        <v>3</v>
      </c>
      <c r="N14" s="34"/>
      <c r="O14" s="34"/>
      <c r="P14" s="34"/>
      <c r="Q14" s="34"/>
      <c r="R14" s="56"/>
      <c r="S14" s="49">
        <f t="shared" si="4"/>
        <v>0</v>
      </c>
      <c r="T14" s="34"/>
      <c r="U14" s="34"/>
      <c r="V14" s="34"/>
      <c r="W14" s="34"/>
      <c r="X14" s="56"/>
      <c r="Y14" s="49">
        <f t="shared" si="6"/>
        <v>0</v>
      </c>
      <c r="Z14" s="34"/>
      <c r="AA14" s="34"/>
      <c r="AB14" s="34">
        <v>2</v>
      </c>
      <c r="AC14" s="34">
        <v>1</v>
      </c>
      <c r="AD14" s="56">
        <f t="shared" si="7"/>
        <v>2.6666666666666665</v>
      </c>
      <c r="AE14" s="49">
        <f t="shared" si="8"/>
        <v>3</v>
      </c>
      <c r="AF14" s="34"/>
      <c r="AG14" s="34"/>
      <c r="AH14" s="34"/>
      <c r="AI14" s="34"/>
      <c r="AJ14" s="56"/>
      <c r="AK14" s="49">
        <f t="shared" si="9"/>
        <v>0</v>
      </c>
      <c r="AL14" s="34"/>
      <c r="AM14" s="34"/>
      <c r="AN14" s="34"/>
      <c r="AO14" s="34"/>
      <c r="AP14" s="56"/>
      <c r="AQ14" s="49">
        <f t="shared" si="10"/>
        <v>0</v>
      </c>
      <c r="AR14" s="34"/>
      <c r="AS14" s="34">
        <v>2</v>
      </c>
      <c r="AT14" s="34">
        <v>1</v>
      </c>
      <c r="AU14" s="34"/>
      <c r="AV14" s="56">
        <f t="shared" si="11"/>
        <v>3.6666666666666665</v>
      </c>
      <c r="AW14" s="49">
        <f t="shared" si="12"/>
        <v>3</v>
      </c>
      <c r="AX14" s="34"/>
      <c r="AY14" s="34"/>
      <c r="AZ14" s="34"/>
      <c r="BA14" s="34"/>
      <c r="BB14" s="56"/>
      <c r="BC14" s="49">
        <f t="shared" si="14"/>
        <v>0</v>
      </c>
      <c r="BD14" s="34"/>
      <c r="BE14" s="34"/>
      <c r="BF14" s="34"/>
      <c r="BG14" s="34"/>
      <c r="BH14" s="56" t="e">
        <f t="shared" si="15"/>
        <v>#DIV/0!</v>
      </c>
      <c r="BI14" s="49">
        <f t="shared" si="16"/>
        <v>0</v>
      </c>
      <c r="BJ14" s="34"/>
      <c r="BK14" s="34"/>
      <c r="BL14" s="34"/>
      <c r="BM14" s="34"/>
      <c r="BN14" s="56" t="e">
        <f t="shared" si="17"/>
        <v>#DIV/0!</v>
      </c>
      <c r="BO14" s="49">
        <f t="shared" si="18"/>
        <v>0</v>
      </c>
    </row>
    <row r="15" spans="1:67" ht="12.75">
      <c r="A15" s="51" t="s">
        <v>35</v>
      </c>
      <c r="B15" s="53"/>
      <c r="C15" s="53">
        <v>1</v>
      </c>
      <c r="D15" s="53">
        <v>1</v>
      </c>
      <c r="E15" s="53"/>
      <c r="F15" s="56">
        <f t="shared" si="0"/>
        <v>3.5</v>
      </c>
      <c r="G15" s="49">
        <f t="shared" si="1"/>
        <v>2</v>
      </c>
      <c r="H15" s="54"/>
      <c r="I15" s="54">
        <v>2</v>
      </c>
      <c r="J15" s="54"/>
      <c r="K15" s="54"/>
      <c r="L15" s="56">
        <f t="shared" si="2"/>
        <v>4</v>
      </c>
      <c r="M15" s="49">
        <f t="shared" si="3"/>
        <v>2</v>
      </c>
      <c r="N15" s="34"/>
      <c r="O15" s="34"/>
      <c r="P15" s="34"/>
      <c r="Q15" s="34"/>
      <c r="R15" s="56"/>
      <c r="S15" s="49">
        <f t="shared" si="4"/>
        <v>0</v>
      </c>
      <c r="T15" s="34"/>
      <c r="U15" s="34"/>
      <c r="V15" s="34"/>
      <c r="W15" s="34"/>
      <c r="X15" s="56"/>
      <c r="Y15" s="49">
        <f t="shared" si="6"/>
        <v>0</v>
      </c>
      <c r="Z15" s="34"/>
      <c r="AA15" s="34"/>
      <c r="AB15" s="34">
        <v>1</v>
      </c>
      <c r="AC15" s="34">
        <v>1</v>
      </c>
      <c r="AD15" s="56">
        <f t="shared" si="7"/>
        <v>2.5</v>
      </c>
      <c r="AE15" s="49">
        <f t="shared" si="8"/>
        <v>2</v>
      </c>
      <c r="AF15" s="34"/>
      <c r="AG15" s="34"/>
      <c r="AH15" s="34"/>
      <c r="AI15" s="34"/>
      <c r="AJ15" s="56"/>
      <c r="AK15" s="49">
        <f t="shared" si="9"/>
        <v>0</v>
      </c>
      <c r="AL15" s="34"/>
      <c r="AM15" s="34"/>
      <c r="AN15" s="34"/>
      <c r="AO15" s="34"/>
      <c r="AP15" s="56"/>
      <c r="AQ15" s="49">
        <f t="shared" si="10"/>
        <v>0</v>
      </c>
      <c r="AR15" s="34"/>
      <c r="AS15" s="34">
        <v>1</v>
      </c>
      <c r="AT15" s="34">
        <v>1</v>
      </c>
      <c r="AU15" s="34"/>
      <c r="AV15" s="56">
        <f t="shared" si="11"/>
        <v>3.5</v>
      </c>
      <c r="AW15" s="49">
        <f t="shared" si="12"/>
        <v>2</v>
      </c>
      <c r="AX15" s="34"/>
      <c r="AY15" s="34"/>
      <c r="AZ15" s="34"/>
      <c r="BA15" s="34"/>
      <c r="BB15" s="56"/>
      <c r="BC15" s="49">
        <f t="shared" si="14"/>
        <v>0</v>
      </c>
      <c r="BD15" s="34"/>
      <c r="BE15" s="34"/>
      <c r="BF15" s="34"/>
      <c r="BG15" s="34"/>
      <c r="BH15" s="56" t="e">
        <f t="shared" si="15"/>
        <v>#DIV/0!</v>
      </c>
      <c r="BI15" s="49">
        <f t="shared" si="16"/>
        <v>0</v>
      </c>
      <c r="BJ15" s="34"/>
      <c r="BK15" s="34"/>
      <c r="BL15" s="34"/>
      <c r="BM15" s="34"/>
      <c r="BN15" s="56" t="e">
        <f t="shared" si="17"/>
        <v>#DIV/0!</v>
      </c>
      <c r="BO15" s="49">
        <f t="shared" si="18"/>
        <v>0</v>
      </c>
    </row>
    <row r="16" spans="1:67" ht="12.75">
      <c r="A16" s="51" t="s">
        <v>15</v>
      </c>
      <c r="B16" s="53">
        <v>1</v>
      </c>
      <c r="C16" s="53">
        <v>2</v>
      </c>
      <c r="D16" s="53">
        <v>19</v>
      </c>
      <c r="E16" s="53">
        <v>5</v>
      </c>
      <c r="F16" s="56">
        <f t="shared" si="0"/>
        <v>2.962962962962963</v>
      </c>
      <c r="G16" s="49">
        <f t="shared" si="1"/>
        <v>27</v>
      </c>
      <c r="H16" s="54">
        <v>1</v>
      </c>
      <c r="I16" s="54">
        <v>5</v>
      </c>
      <c r="J16" s="54">
        <v>19</v>
      </c>
      <c r="K16" s="54">
        <v>3</v>
      </c>
      <c r="L16" s="56">
        <f t="shared" si="2"/>
        <v>3.142857142857143</v>
      </c>
      <c r="M16" s="49">
        <f t="shared" si="3"/>
        <v>28</v>
      </c>
      <c r="N16" s="34"/>
      <c r="O16" s="34"/>
      <c r="P16" s="34"/>
      <c r="Q16" s="34"/>
      <c r="R16" s="56"/>
      <c r="S16" s="49">
        <f t="shared" si="4"/>
        <v>0</v>
      </c>
      <c r="T16" s="34">
        <v>1</v>
      </c>
      <c r="U16" s="34">
        <v>1</v>
      </c>
      <c r="V16" s="34"/>
      <c r="W16" s="34"/>
      <c r="X16" s="56">
        <f t="shared" si="5"/>
        <v>4.5</v>
      </c>
      <c r="Y16" s="49">
        <f t="shared" si="6"/>
        <v>2</v>
      </c>
      <c r="Z16" s="34"/>
      <c r="AA16" s="34"/>
      <c r="AB16" s="34">
        <v>4</v>
      </c>
      <c r="AC16" s="34">
        <v>9</v>
      </c>
      <c r="AD16" s="56">
        <f t="shared" si="7"/>
        <v>2.3076923076923075</v>
      </c>
      <c r="AE16" s="49">
        <f t="shared" si="8"/>
        <v>13</v>
      </c>
      <c r="AF16" s="34"/>
      <c r="AG16" s="34">
        <v>1</v>
      </c>
      <c r="AH16" s="34"/>
      <c r="AI16" s="34"/>
      <c r="AJ16" s="56">
        <f>(AI16*2+AH16*3+AG16*4+AF16*5)/AK16</f>
        <v>4</v>
      </c>
      <c r="AK16" s="49">
        <f t="shared" si="9"/>
        <v>1</v>
      </c>
      <c r="AL16" s="34"/>
      <c r="AM16" s="34"/>
      <c r="AN16" s="34">
        <v>2</v>
      </c>
      <c r="AO16" s="34">
        <v>16</v>
      </c>
      <c r="AP16" s="56">
        <f t="shared" si="19"/>
        <v>2.111111111111111</v>
      </c>
      <c r="AQ16" s="49">
        <f t="shared" si="10"/>
        <v>18</v>
      </c>
      <c r="AR16" s="34"/>
      <c r="AS16" s="34"/>
      <c r="AT16" s="34">
        <v>1</v>
      </c>
      <c r="AU16" s="34">
        <v>2</v>
      </c>
      <c r="AV16" s="56">
        <f t="shared" si="11"/>
        <v>2.3333333333333335</v>
      </c>
      <c r="AW16" s="49">
        <f t="shared" si="12"/>
        <v>3</v>
      </c>
      <c r="AX16" s="34"/>
      <c r="AY16" s="34"/>
      <c r="AZ16" s="34">
        <v>1</v>
      </c>
      <c r="BA16" s="34"/>
      <c r="BB16" s="56">
        <f t="shared" si="13"/>
        <v>3</v>
      </c>
      <c r="BC16" s="49">
        <f t="shared" si="14"/>
        <v>1</v>
      </c>
      <c r="BD16" s="34"/>
      <c r="BE16" s="34"/>
      <c r="BF16" s="34"/>
      <c r="BG16" s="34"/>
      <c r="BH16" s="56" t="e">
        <f t="shared" si="15"/>
        <v>#DIV/0!</v>
      </c>
      <c r="BI16" s="49">
        <f t="shared" si="16"/>
        <v>0</v>
      </c>
      <c r="BJ16" s="34">
        <v>1</v>
      </c>
      <c r="BK16" s="34">
        <v>6</v>
      </c>
      <c r="BL16" s="34">
        <v>5</v>
      </c>
      <c r="BM16" s="34"/>
      <c r="BN16" s="56">
        <f t="shared" si="17"/>
        <v>3.6666666666666665</v>
      </c>
      <c r="BO16" s="49">
        <f t="shared" si="18"/>
        <v>12</v>
      </c>
    </row>
    <row r="17" spans="1:67" ht="12.75">
      <c r="A17" s="51" t="s">
        <v>36</v>
      </c>
      <c r="B17" s="53"/>
      <c r="C17" s="53">
        <v>2</v>
      </c>
      <c r="D17" s="53">
        <v>4</v>
      </c>
      <c r="E17" s="53"/>
      <c r="F17" s="56">
        <f t="shared" si="0"/>
        <v>3.3333333333333335</v>
      </c>
      <c r="G17" s="49">
        <f t="shared" si="1"/>
        <v>6</v>
      </c>
      <c r="H17" s="54">
        <v>1</v>
      </c>
      <c r="I17" s="54">
        <v>4</v>
      </c>
      <c r="J17" s="54">
        <v>1</v>
      </c>
      <c r="K17" s="55"/>
      <c r="L17" s="56">
        <f t="shared" si="2"/>
        <v>4</v>
      </c>
      <c r="M17" s="49">
        <f t="shared" si="3"/>
        <v>6</v>
      </c>
      <c r="N17" s="34"/>
      <c r="O17" s="34"/>
      <c r="P17" s="34"/>
      <c r="Q17" s="34"/>
      <c r="R17" s="56"/>
      <c r="S17" s="49">
        <f t="shared" si="4"/>
        <v>0</v>
      </c>
      <c r="T17" s="34"/>
      <c r="U17" s="34"/>
      <c r="V17" s="34"/>
      <c r="W17" s="34"/>
      <c r="X17" s="56"/>
      <c r="Y17" s="49">
        <f t="shared" si="6"/>
        <v>0</v>
      </c>
      <c r="Z17" s="34"/>
      <c r="AA17" s="34">
        <v>3</v>
      </c>
      <c r="AB17" s="34">
        <v>2</v>
      </c>
      <c r="AC17" s="34">
        <v>1</v>
      </c>
      <c r="AD17" s="56">
        <f t="shared" si="7"/>
        <v>3.3333333333333335</v>
      </c>
      <c r="AE17" s="49">
        <f t="shared" si="8"/>
        <v>6</v>
      </c>
      <c r="AF17" s="34"/>
      <c r="AG17" s="34"/>
      <c r="AH17" s="34"/>
      <c r="AI17" s="34"/>
      <c r="AJ17" s="56"/>
      <c r="AK17" s="49">
        <f t="shared" si="9"/>
        <v>0</v>
      </c>
      <c r="AL17" s="34"/>
      <c r="AM17" s="34"/>
      <c r="AN17" s="34"/>
      <c r="AO17" s="34"/>
      <c r="AP17" s="56"/>
      <c r="AQ17" s="49">
        <f t="shared" si="10"/>
        <v>0</v>
      </c>
      <c r="AR17" s="34">
        <v>2</v>
      </c>
      <c r="AS17" s="34">
        <v>1</v>
      </c>
      <c r="AT17" s="34"/>
      <c r="AU17" s="34"/>
      <c r="AV17" s="56">
        <f t="shared" si="11"/>
        <v>4.666666666666667</v>
      </c>
      <c r="AW17" s="49">
        <f t="shared" si="12"/>
        <v>3</v>
      </c>
      <c r="AX17" s="34"/>
      <c r="AY17" s="34"/>
      <c r="AZ17" s="34">
        <v>2</v>
      </c>
      <c r="BA17" s="34"/>
      <c r="BB17" s="56">
        <f t="shared" si="13"/>
        <v>3</v>
      </c>
      <c r="BC17" s="49">
        <f t="shared" si="14"/>
        <v>2</v>
      </c>
      <c r="BD17" s="34">
        <v>1</v>
      </c>
      <c r="BE17" s="34"/>
      <c r="BF17" s="34"/>
      <c r="BG17" s="34"/>
      <c r="BH17" s="56">
        <f t="shared" si="15"/>
        <v>5</v>
      </c>
      <c r="BI17" s="49">
        <f t="shared" si="16"/>
        <v>1</v>
      </c>
      <c r="BJ17" s="34"/>
      <c r="BK17" s="34"/>
      <c r="BL17" s="34"/>
      <c r="BM17" s="34"/>
      <c r="BN17" s="56" t="e">
        <f t="shared" si="17"/>
        <v>#DIV/0!</v>
      </c>
      <c r="BO17" s="49">
        <f t="shared" si="18"/>
        <v>0</v>
      </c>
    </row>
    <row r="18" spans="1:67" ht="12.75">
      <c r="A18" s="51" t="s">
        <v>37</v>
      </c>
      <c r="B18" s="53">
        <v>1</v>
      </c>
      <c r="C18" s="53"/>
      <c r="D18" s="53"/>
      <c r="E18" s="53"/>
      <c r="F18" s="56">
        <f t="shared" si="0"/>
        <v>5</v>
      </c>
      <c r="G18" s="49">
        <f t="shared" si="1"/>
        <v>1</v>
      </c>
      <c r="H18" s="54"/>
      <c r="I18" s="54">
        <v>1</v>
      </c>
      <c r="J18" s="54"/>
      <c r="K18" s="55"/>
      <c r="L18" s="56">
        <f t="shared" si="2"/>
        <v>4</v>
      </c>
      <c r="M18" s="49">
        <f t="shared" si="3"/>
        <v>1</v>
      </c>
      <c r="N18" s="34"/>
      <c r="O18" s="34"/>
      <c r="P18" s="34"/>
      <c r="Q18" s="34"/>
      <c r="R18" s="56"/>
      <c r="S18" s="49">
        <f t="shared" si="4"/>
        <v>0</v>
      </c>
      <c r="T18" s="34"/>
      <c r="U18" s="34"/>
      <c r="V18" s="34"/>
      <c r="W18" s="34"/>
      <c r="X18" s="56"/>
      <c r="Y18" s="49">
        <f t="shared" si="6"/>
        <v>0</v>
      </c>
      <c r="Z18" s="34"/>
      <c r="AA18" s="34"/>
      <c r="AB18" s="34"/>
      <c r="AC18" s="34"/>
      <c r="AD18" s="56"/>
      <c r="AE18" s="49">
        <f t="shared" si="8"/>
        <v>0</v>
      </c>
      <c r="AF18" s="34"/>
      <c r="AG18" s="34">
        <v>1</v>
      </c>
      <c r="AH18" s="34"/>
      <c r="AI18" s="34"/>
      <c r="AJ18" s="56">
        <f>(AI18*2+AH18*3+AG18*4+AF18*5)/AK18</f>
        <v>4</v>
      </c>
      <c r="AK18" s="49">
        <f t="shared" si="9"/>
        <v>1</v>
      </c>
      <c r="AL18" s="34"/>
      <c r="AM18" s="34"/>
      <c r="AN18" s="34"/>
      <c r="AO18" s="34"/>
      <c r="AP18" s="56"/>
      <c r="AQ18" s="49">
        <f t="shared" si="10"/>
        <v>0</v>
      </c>
      <c r="AR18" s="34"/>
      <c r="AS18" s="34"/>
      <c r="AT18" s="34"/>
      <c r="AU18" s="34"/>
      <c r="AV18" s="56"/>
      <c r="AW18" s="49">
        <f t="shared" si="12"/>
        <v>0</v>
      </c>
      <c r="AX18" s="34"/>
      <c r="AY18" s="34"/>
      <c r="AZ18" s="34"/>
      <c r="BA18" s="34"/>
      <c r="BB18" s="56"/>
      <c r="BC18" s="49">
        <f t="shared" si="14"/>
        <v>0</v>
      </c>
      <c r="BD18" s="34"/>
      <c r="BE18" s="34"/>
      <c r="BF18" s="34"/>
      <c r="BG18" s="34"/>
      <c r="BH18" s="56" t="e">
        <f t="shared" si="15"/>
        <v>#DIV/0!</v>
      </c>
      <c r="BI18" s="49">
        <f t="shared" si="16"/>
        <v>0</v>
      </c>
      <c r="BJ18" s="34"/>
      <c r="BK18" s="34">
        <v>1</v>
      </c>
      <c r="BL18" s="34"/>
      <c r="BM18" s="34"/>
      <c r="BN18" s="56">
        <f t="shared" si="17"/>
        <v>4</v>
      </c>
      <c r="BO18" s="49">
        <f t="shared" si="18"/>
        <v>1</v>
      </c>
    </row>
    <row r="19" spans="1:67" ht="12.75">
      <c r="A19" s="51" t="s">
        <v>16</v>
      </c>
      <c r="B19" s="53"/>
      <c r="C19" s="53">
        <v>3</v>
      </c>
      <c r="D19" s="53">
        <v>5</v>
      </c>
      <c r="E19" s="53"/>
      <c r="F19" s="56">
        <f t="shared" si="0"/>
        <v>3.375</v>
      </c>
      <c r="G19" s="49">
        <f t="shared" si="1"/>
        <v>8</v>
      </c>
      <c r="H19" s="54">
        <v>2</v>
      </c>
      <c r="I19" s="54">
        <v>5</v>
      </c>
      <c r="J19" s="54">
        <v>1</v>
      </c>
      <c r="K19" s="55"/>
      <c r="L19" s="56">
        <f t="shared" si="2"/>
        <v>4.125</v>
      </c>
      <c r="M19" s="49">
        <f t="shared" si="3"/>
        <v>8</v>
      </c>
      <c r="N19" s="34"/>
      <c r="O19" s="34"/>
      <c r="P19" s="34"/>
      <c r="Q19" s="34"/>
      <c r="R19" s="56"/>
      <c r="S19" s="49">
        <f t="shared" si="4"/>
        <v>0</v>
      </c>
      <c r="T19" s="34"/>
      <c r="U19" s="34"/>
      <c r="V19" s="34"/>
      <c r="W19" s="34"/>
      <c r="X19" s="56"/>
      <c r="Y19" s="49">
        <f t="shared" si="6"/>
        <v>0</v>
      </c>
      <c r="Z19" s="34"/>
      <c r="AA19" s="34">
        <v>4</v>
      </c>
      <c r="AB19" s="34">
        <v>3</v>
      </c>
      <c r="AC19" s="34"/>
      <c r="AD19" s="56">
        <f t="shared" si="7"/>
        <v>3.5714285714285716</v>
      </c>
      <c r="AE19" s="49">
        <f t="shared" si="8"/>
        <v>7</v>
      </c>
      <c r="AF19" s="34"/>
      <c r="AG19" s="34"/>
      <c r="AH19" s="34">
        <v>1</v>
      </c>
      <c r="AI19" s="34"/>
      <c r="AJ19" s="56">
        <f>(AI19*2+AH19*3+AG19*4+AF19*5)/AK19</f>
        <v>3</v>
      </c>
      <c r="AK19" s="49">
        <f t="shared" si="9"/>
        <v>1</v>
      </c>
      <c r="AL19" s="34"/>
      <c r="AM19" s="34"/>
      <c r="AN19" s="34">
        <v>1</v>
      </c>
      <c r="AO19" s="34"/>
      <c r="AP19" s="56">
        <f t="shared" si="19"/>
        <v>3</v>
      </c>
      <c r="AQ19" s="49">
        <f t="shared" si="10"/>
        <v>1</v>
      </c>
      <c r="AR19" s="34">
        <v>1</v>
      </c>
      <c r="AS19" s="34">
        <v>3</v>
      </c>
      <c r="AT19" s="34">
        <v>2</v>
      </c>
      <c r="AU19" s="34"/>
      <c r="AV19" s="56">
        <f t="shared" si="11"/>
        <v>3.8333333333333335</v>
      </c>
      <c r="AW19" s="49">
        <f t="shared" si="12"/>
        <v>6</v>
      </c>
      <c r="AX19" s="34"/>
      <c r="AY19" s="34"/>
      <c r="AZ19" s="34"/>
      <c r="BA19" s="34"/>
      <c r="BB19" s="56"/>
      <c r="BC19" s="49">
        <f t="shared" si="14"/>
        <v>0</v>
      </c>
      <c r="BD19" s="34"/>
      <c r="BE19" s="34"/>
      <c r="BF19" s="34"/>
      <c r="BG19" s="34"/>
      <c r="BH19" s="56" t="e">
        <f t="shared" si="15"/>
        <v>#DIV/0!</v>
      </c>
      <c r="BI19" s="49">
        <f t="shared" si="16"/>
        <v>0</v>
      </c>
      <c r="BJ19" s="34"/>
      <c r="BK19" s="34"/>
      <c r="BL19" s="34">
        <v>1</v>
      </c>
      <c r="BM19" s="34"/>
      <c r="BN19" s="56">
        <f t="shared" si="17"/>
        <v>3</v>
      </c>
      <c r="BO19" s="49">
        <f t="shared" si="18"/>
        <v>1</v>
      </c>
    </row>
    <row r="20" spans="1:67" ht="12.75">
      <c r="A20" s="51" t="s">
        <v>24</v>
      </c>
      <c r="B20" s="53"/>
      <c r="C20" s="53">
        <v>4</v>
      </c>
      <c r="D20" s="53">
        <v>1</v>
      </c>
      <c r="E20" s="53"/>
      <c r="F20" s="56">
        <f t="shared" si="0"/>
        <v>3.8</v>
      </c>
      <c r="G20" s="49">
        <f t="shared" si="1"/>
        <v>5</v>
      </c>
      <c r="H20" s="54"/>
      <c r="I20" s="54">
        <v>5</v>
      </c>
      <c r="J20" s="54"/>
      <c r="K20" s="55"/>
      <c r="L20" s="56">
        <f t="shared" si="2"/>
        <v>4</v>
      </c>
      <c r="M20" s="49">
        <f t="shared" si="3"/>
        <v>5</v>
      </c>
      <c r="N20" s="34"/>
      <c r="O20" s="34"/>
      <c r="P20" s="34"/>
      <c r="Q20" s="34"/>
      <c r="R20" s="56"/>
      <c r="S20" s="49">
        <f t="shared" si="4"/>
        <v>0</v>
      </c>
      <c r="T20" s="34"/>
      <c r="U20" s="34"/>
      <c r="V20" s="34"/>
      <c r="W20" s="34"/>
      <c r="X20" s="56"/>
      <c r="Y20" s="49">
        <f t="shared" si="6"/>
        <v>0</v>
      </c>
      <c r="Z20" s="34"/>
      <c r="AA20" s="34">
        <v>5</v>
      </c>
      <c r="AB20" s="34"/>
      <c r="AC20" s="34"/>
      <c r="AD20" s="56">
        <f t="shared" si="7"/>
        <v>4</v>
      </c>
      <c r="AE20" s="49">
        <f t="shared" si="8"/>
        <v>5</v>
      </c>
      <c r="AF20" s="34"/>
      <c r="AG20" s="34"/>
      <c r="AH20" s="34"/>
      <c r="AI20" s="34"/>
      <c r="AJ20" s="56"/>
      <c r="AK20" s="49">
        <f t="shared" si="9"/>
        <v>0</v>
      </c>
      <c r="AL20" s="34"/>
      <c r="AM20" s="34"/>
      <c r="AN20" s="34"/>
      <c r="AO20" s="34"/>
      <c r="AP20" s="56"/>
      <c r="AQ20" s="49">
        <f t="shared" si="10"/>
        <v>0</v>
      </c>
      <c r="AR20" s="34">
        <v>2</v>
      </c>
      <c r="AS20" s="34">
        <v>3</v>
      </c>
      <c r="AT20" s="34"/>
      <c r="AU20" s="34"/>
      <c r="AV20" s="56">
        <f t="shared" si="11"/>
        <v>4.4</v>
      </c>
      <c r="AW20" s="49">
        <f t="shared" si="12"/>
        <v>5</v>
      </c>
      <c r="AX20" s="34"/>
      <c r="AY20" s="34"/>
      <c r="AZ20" s="34"/>
      <c r="BA20" s="34"/>
      <c r="BB20" s="56"/>
      <c r="BC20" s="49">
        <f t="shared" si="14"/>
        <v>0</v>
      </c>
      <c r="BD20" s="34"/>
      <c r="BE20" s="34"/>
      <c r="BF20" s="34"/>
      <c r="BG20" s="34"/>
      <c r="BH20" s="56" t="e">
        <f t="shared" si="15"/>
        <v>#DIV/0!</v>
      </c>
      <c r="BI20" s="49">
        <f t="shared" si="16"/>
        <v>0</v>
      </c>
      <c r="BJ20" s="34"/>
      <c r="BK20" s="34"/>
      <c r="BL20" s="34"/>
      <c r="BM20" s="34"/>
      <c r="BN20" s="56" t="e">
        <f t="shared" si="17"/>
        <v>#DIV/0!</v>
      </c>
      <c r="BO20" s="49">
        <f t="shared" si="18"/>
        <v>0</v>
      </c>
    </row>
    <row r="21" spans="1:67" ht="12.75">
      <c r="A21" s="51" t="s">
        <v>38</v>
      </c>
      <c r="B21" s="53"/>
      <c r="C21" s="53">
        <v>4</v>
      </c>
      <c r="D21" s="53">
        <v>5</v>
      </c>
      <c r="E21" s="53"/>
      <c r="F21" s="56">
        <f t="shared" si="0"/>
        <v>3.4444444444444446</v>
      </c>
      <c r="G21" s="49">
        <f t="shared" si="1"/>
        <v>9</v>
      </c>
      <c r="H21" s="54">
        <v>1</v>
      </c>
      <c r="I21" s="54">
        <v>5</v>
      </c>
      <c r="J21" s="54">
        <v>3</v>
      </c>
      <c r="K21" s="55"/>
      <c r="L21" s="56">
        <f t="shared" si="2"/>
        <v>3.7777777777777777</v>
      </c>
      <c r="M21" s="49">
        <f t="shared" si="3"/>
        <v>9</v>
      </c>
      <c r="N21" s="34"/>
      <c r="O21" s="34"/>
      <c r="P21" s="34"/>
      <c r="Q21" s="34"/>
      <c r="R21" s="56"/>
      <c r="S21" s="49">
        <f t="shared" si="4"/>
        <v>0</v>
      </c>
      <c r="T21" s="34"/>
      <c r="U21" s="34"/>
      <c r="V21" s="34"/>
      <c r="W21" s="34"/>
      <c r="X21" s="56"/>
      <c r="Y21" s="49">
        <f t="shared" si="6"/>
        <v>0</v>
      </c>
      <c r="Z21" s="34"/>
      <c r="AA21" s="34">
        <v>4</v>
      </c>
      <c r="AB21" s="34">
        <v>4</v>
      </c>
      <c r="AC21" s="34"/>
      <c r="AD21" s="56">
        <f t="shared" si="7"/>
        <v>3.5</v>
      </c>
      <c r="AE21" s="49">
        <f t="shared" si="8"/>
        <v>8</v>
      </c>
      <c r="AF21" s="34"/>
      <c r="AG21" s="34"/>
      <c r="AH21" s="34"/>
      <c r="AI21" s="34"/>
      <c r="AJ21" s="56"/>
      <c r="AK21" s="49">
        <f t="shared" si="9"/>
        <v>0</v>
      </c>
      <c r="AL21" s="34"/>
      <c r="AM21" s="34"/>
      <c r="AN21" s="34">
        <v>3</v>
      </c>
      <c r="AO21" s="34"/>
      <c r="AP21" s="56">
        <f t="shared" si="19"/>
        <v>3</v>
      </c>
      <c r="AQ21" s="49">
        <f t="shared" si="10"/>
        <v>3</v>
      </c>
      <c r="AR21" s="34"/>
      <c r="AS21" s="34"/>
      <c r="AT21" s="34"/>
      <c r="AU21" s="34"/>
      <c r="AV21" s="56"/>
      <c r="AW21" s="49">
        <f t="shared" si="12"/>
        <v>0</v>
      </c>
      <c r="AX21" s="34"/>
      <c r="AY21" s="34">
        <v>2</v>
      </c>
      <c r="AZ21" s="34"/>
      <c r="BA21" s="34"/>
      <c r="BB21" s="56">
        <f t="shared" si="13"/>
        <v>4</v>
      </c>
      <c r="BC21" s="49">
        <f t="shared" si="14"/>
        <v>2</v>
      </c>
      <c r="BD21" s="34"/>
      <c r="BE21" s="34"/>
      <c r="BF21" s="34"/>
      <c r="BG21" s="34"/>
      <c r="BH21" s="56" t="e">
        <f t="shared" si="15"/>
        <v>#DIV/0!</v>
      </c>
      <c r="BI21" s="49">
        <f t="shared" si="16"/>
        <v>0</v>
      </c>
      <c r="BJ21" s="34"/>
      <c r="BK21" s="34">
        <v>2</v>
      </c>
      <c r="BL21" s="34">
        <v>3</v>
      </c>
      <c r="BM21" s="34"/>
      <c r="BN21" s="56">
        <f t="shared" si="17"/>
        <v>3.4</v>
      </c>
      <c r="BO21" s="49">
        <f t="shared" si="18"/>
        <v>5</v>
      </c>
    </row>
    <row r="22" spans="1:67" s="1" customFormat="1" ht="12.75">
      <c r="A22" s="17" t="s">
        <v>9</v>
      </c>
      <c r="B22" s="13">
        <f>SUM(B5:B21)</f>
        <v>9</v>
      </c>
      <c r="C22" s="13">
        <f>SUM(C5:C21)</f>
        <v>106</v>
      </c>
      <c r="D22" s="13">
        <f>SUM(D5:D21)</f>
        <v>183</v>
      </c>
      <c r="E22" s="13">
        <f>SUM(E5:E21)</f>
        <v>8</v>
      </c>
      <c r="F22" s="13"/>
      <c r="G22" s="49">
        <f>SUM(G5:G21)</f>
        <v>306</v>
      </c>
      <c r="H22" s="13">
        <f>SUM(H5:H21)</f>
        <v>56</v>
      </c>
      <c r="I22" s="13">
        <f>SUM(I5:I21)</f>
        <v>126</v>
      </c>
      <c r="J22" s="13">
        <f>SUM(J5:J21)</f>
        <v>120</v>
      </c>
      <c r="K22" s="13">
        <f>SUM(K5:K21)</f>
        <v>6</v>
      </c>
      <c r="L22" s="13"/>
      <c r="M22" s="49">
        <f>SUM(M5:M21)</f>
        <v>308</v>
      </c>
      <c r="N22" s="13">
        <f>SUM(N5:N21)</f>
        <v>0</v>
      </c>
      <c r="O22" s="13">
        <f>SUM(O5:O21)</f>
        <v>2</v>
      </c>
      <c r="P22" s="13">
        <f>SUM(P5:P21)</f>
        <v>2</v>
      </c>
      <c r="Q22" s="13">
        <f>SUM(Q5:Q21)</f>
        <v>1</v>
      </c>
      <c r="R22" s="13"/>
      <c r="S22" s="49">
        <f>SUM(S5:S21)</f>
        <v>5</v>
      </c>
      <c r="T22" s="13">
        <f>SUM(T5:T21)</f>
        <v>1</v>
      </c>
      <c r="U22" s="13">
        <f>SUM(U5:U21)</f>
        <v>7</v>
      </c>
      <c r="V22" s="13">
        <f>SUM(V5:V21)</f>
        <v>4</v>
      </c>
      <c r="W22" s="13">
        <f>SUM(W5:W21)</f>
        <v>5</v>
      </c>
      <c r="X22" s="13"/>
      <c r="Y22" s="49">
        <f>SUM(Y5:Y21)</f>
        <v>17</v>
      </c>
      <c r="Z22" s="13">
        <f>SUM(Z5:Z21)</f>
        <v>7</v>
      </c>
      <c r="AA22" s="13">
        <f>SUM(AA5:AA21)</f>
        <v>94</v>
      </c>
      <c r="AB22" s="13">
        <f>SUM(AB5:AB21)</f>
        <v>91</v>
      </c>
      <c r="AC22" s="13">
        <f>SUM(AC5:AC21)</f>
        <v>31</v>
      </c>
      <c r="AD22" s="13"/>
      <c r="AE22" s="49">
        <f>SUM(AE5:AE21)</f>
        <v>223</v>
      </c>
      <c r="AF22" s="13">
        <f>SUM(AF5:AF21)</f>
        <v>0</v>
      </c>
      <c r="AG22" s="13">
        <f>SUM(AG5:AG21)</f>
        <v>6</v>
      </c>
      <c r="AH22" s="13">
        <f>SUM(AH5:AH21)</f>
        <v>6</v>
      </c>
      <c r="AI22" s="13">
        <f>SUM(AI5:AI21)</f>
        <v>0</v>
      </c>
      <c r="AJ22" s="13"/>
      <c r="AK22" s="49">
        <f>SUM(AK5:AK21)</f>
        <v>12</v>
      </c>
      <c r="AL22" s="13">
        <f>SUM(AL5:AL21)</f>
        <v>1</v>
      </c>
      <c r="AM22" s="13">
        <f>SUM(AM5:AM21)</f>
        <v>2</v>
      </c>
      <c r="AN22" s="13">
        <f>SUM(AN5:AN21)</f>
        <v>15</v>
      </c>
      <c r="AO22" s="13">
        <f>SUM(AO5:AO21)</f>
        <v>22</v>
      </c>
      <c r="AP22" s="13"/>
      <c r="AQ22" s="49">
        <f>SUM(AQ5:AQ21)</f>
        <v>40</v>
      </c>
      <c r="AR22" s="13">
        <f>SUM(AR5:AR21)</f>
        <v>15</v>
      </c>
      <c r="AS22" s="13">
        <f>SUM(AS5:AS21)</f>
        <v>50</v>
      </c>
      <c r="AT22" s="13">
        <f>SUM(AT5:AT21)</f>
        <v>58</v>
      </c>
      <c r="AU22" s="13">
        <f>SUM(AU5:AU21)</f>
        <v>24</v>
      </c>
      <c r="AV22" s="13"/>
      <c r="AW22" s="49">
        <f>SUM(AW5:AW21)</f>
        <v>147</v>
      </c>
      <c r="AX22" s="13">
        <f>SUM(AX5:AX21)</f>
        <v>0</v>
      </c>
      <c r="AY22" s="13">
        <f>SUM(AY5:AY21)</f>
        <v>25</v>
      </c>
      <c r="AZ22" s="13">
        <f>SUM(AZ5:AZ21)</f>
        <v>54</v>
      </c>
      <c r="BA22" s="13">
        <f>SUM(BA5:BA21)</f>
        <v>3</v>
      </c>
      <c r="BB22" s="13"/>
      <c r="BC22" s="49">
        <f>SUM(BC5:BC21)</f>
        <v>82</v>
      </c>
      <c r="BD22" s="13">
        <f>SUM(BD5:BD21)</f>
        <v>2</v>
      </c>
      <c r="BE22" s="13">
        <f>SUM(BE5:BE21)</f>
        <v>1</v>
      </c>
      <c r="BF22" s="13">
        <f>SUM(BF5:BF21)</f>
        <v>2</v>
      </c>
      <c r="BG22" s="13">
        <f>SUM(BG5:BG21)</f>
        <v>1</v>
      </c>
      <c r="BH22" s="13"/>
      <c r="BI22" s="49">
        <f>SUM(BI5:BI21)</f>
        <v>6</v>
      </c>
      <c r="BJ22" s="13">
        <f>SUM(BJ5:BJ21)</f>
        <v>1</v>
      </c>
      <c r="BK22" s="13">
        <f>SUM(BK5:BK21)</f>
        <v>16</v>
      </c>
      <c r="BL22" s="13">
        <f>SUM(BL5:BL21)</f>
        <v>39</v>
      </c>
      <c r="BM22" s="13">
        <f>SUM(BM5:BM21)</f>
        <v>6</v>
      </c>
      <c r="BN22" s="13"/>
      <c r="BO22" s="49">
        <f>SUM(BO5:BO21)</f>
        <v>62</v>
      </c>
    </row>
    <row r="23" spans="1:67" ht="12.75">
      <c r="A23" s="17"/>
      <c r="B23" s="62">
        <f>B22/$G$22</f>
        <v>0.029411764705882353</v>
      </c>
      <c r="C23" s="62">
        <f>C22/$G$22</f>
        <v>0.3464052287581699</v>
      </c>
      <c r="D23" s="62">
        <f>D22/$G$22</f>
        <v>0.5980392156862745</v>
      </c>
      <c r="E23" s="62">
        <f>E22/$G$22</f>
        <v>0.026143790849673203</v>
      </c>
      <c r="F23" s="38"/>
      <c r="G23" s="49"/>
      <c r="H23" s="62">
        <f>H22/$M$22</f>
        <v>0.18181818181818182</v>
      </c>
      <c r="I23" s="62">
        <f>I22/$M$22</f>
        <v>0.4090909090909091</v>
      </c>
      <c r="J23" s="62">
        <f>J22/$M$22</f>
        <v>0.38961038961038963</v>
      </c>
      <c r="K23" s="62">
        <f>K22/$M$22</f>
        <v>0.01948051948051948</v>
      </c>
      <c r="L23" s="38"/>
      <c r="M23" s="49"/>
      <c r="N23" s="62">
        <f>N22/$S$22</f>
        <v>0</v>
      </c>
      <c r="O23" s="62">
        <f>O22/$S$22</f>
        <v>0.4</v>
      </c>
      <c r="P23" s="62">
        <f>P22/$S$22</f>
        <v>0.4</v>
      </c>
      <c r="Q23" s="62">
        <f>Q22/$S$22</f>
        <v>0.2</v>
      </c>
      <c r="R23" s="38"/>
      <c r="S23" s="49"/>
      <c r="T23" s="62">
        <f>T22/$Y$22</f>
        <v>0.058823529411764705</v>
      </c>
      <c r="U23" s="62">
        <f>U22/$Y$22</f>
        <v>0.4117647058823529</v>
      </c>
      <c r="V23" s="62">
        <f>V22/$Y$22</f>
        <v>0.23529411764705882</v>
      </c>
      <c r="W23" s="62">
        <f>W22/$Y$22</f>
        <v>0.29411764705882354</v>
      </c>
      <c r="X23" s="38"/>
      <c r="Y23" s="49"/>
      <c r="Z23" s="62">
        <f>Z22/$AE$22</f>
        <v>0.03139013452914798</v>
      </c>
      <c r="AA23" s="62">
        <f>AA22/$AE$22</f>
        <v>0.42152466367713004</v>
      </c>
      <c r="AB23" s="62">
        <f>AB22/$AE$22</f>
        <v>0.4080717488789238</v>
      </c>
      <c r="AC23" s="62">
        <f>AC22/$AE$22</f>
        <v>0.13901345291479822</v>
      </c>
      <c r="AD23" s="38"/>
      <c r="AE23" s="49"/>
      <c r="AF23" s="62">
        <f>AF22/$AK$22</f>
        <v>0</v>
      </c>
      <c r="AG23" s="62">
        <f>AG22/$AK$22</f>
        <v>0.5</v>
      </c>
      <c r="AH23" s="62">
        <f>AH22/$AK$22</f>
        <v>0.5</v>
      </c>
      <c r="AI23" s="62">
        <f>AI22/$AK$22</f>
        <v>0</v>
      </c>
      <c r="AJ23" s="38"/>
      <c r="AK23" s="49"/>
      <c r="AL23" s="62">
        <f>AL22/$AQ$22</f>
        <v>0.025</v>
      </c>
      <c r="AM23" s="62">
        <f>AM22/$AQ$22</f>
        <v>0.05</v>
      </c>
      <c r="AN23" s="62">
        <f>AN22/$AQ$22</f>
        <v>0.375</v>
      </c>
      <c r="AO23" s="62">
        <f>AO22/$AQ$22</f>
        <v>0.55</v>
      </c>
      <c r="AP23" s="38"/>
      <c r="AQ23" s="50"/>
      <c r="AR23" s="62">
        <f>AR22/$AW$22</f>
        <v>0.10204081632653061</v>
      </c>
      <c r="AS23" s="62">
        <f>AS22/$AW$22</f>
        <v>0.3401360544217687</v>
      </c>
      <c r="AT23" s="62">
        <f>AT22/$AW$22</f>
        <v>0.3945578231292517</v>
      </c>
      <c r="AU23" s="62">
        <f>AU22/$AW$22</f>
        <v>0.16326530612244897</v>
      </c>
      <c r="AV23" s="38"/>
      <c r="AW23" s="49"/>
      <c r="AX23" s="62">
        <f>AX22/$BC$22</f>
        <v>0</v>
      </c>
      <c r="AY23" s="62">
        <f>AY22/$BC$22</f>
        <v>0.3048780487804878</v>
      </c>
      <c r="AZ23" s="62">
        <f>AZ22/$BC$22</f>
        <v>0.6585365853658537</v>
      </c>
      <c r="BA23" s="62">
        <f>BA22/$BC$22</f>
        <v>0.036585365853658534</v>
      </c>
      <c r="BB23" s="38"/>
      <c r="BC23" s="49"/>
      <c r="BD23" s="62">
        <f>BD22/$BI$22</f>
        <v>0.3333333333333333</v>
      </c>
      <c r="BE23" s="62">
        <f>BE22/$BI$22</f>
        <v>0.16666666666666666</v>
      </c>
      <c r="BF23" s="62">
        <f>BF22/$BI$22</f>
        <v>0.3333333333333333</v>
      </c>
      <c r="BG23" s="62">
        <f>BG22/$BI$22</f>
        <v>0.16666666666666666</v>
      </c>
      <c r="BH23" s="38"/>
      <c r="BI23" s="49"/>
      <c r="BJ23" s="62">
        <f>BJ22/$BO$22</f>
        <v>0.016129032258064516</v>
      </c>
      <c r="BK23" s="62">
        <f>BK22/$BO$22</f>
        <v>0.25806451612903225</v>
      </c>
      <c r="BL23" s="62">
        <f>BL22/$BO$22</f>
        <v>0.6290322580645161</v>
      </c>
      <c r="BM23" s="62">
        <f>BM22/$BO$22</f>
        <v>0.0967741935483871</v>
      </c>
      <c r="BN23" s="38"/>
      <c r="BO23" s="49"/>
    </row>
    <row r="24" spans="1:67" ht="38.25">
      <c r="A24" s="28" t="s">
        <v>18</v>
      </c>
      <c r="B24" s="22"/>
      <c r="C24" s="22"/>
      <c r="D24" s="22"/>
      <c r="E24" s="22"/>
      <c r="F24" s="22"/>
      <c r="G24" s="43">
        <f>G22</f>
        <v>306</v>
      </c>
      <c r="H24" s="22"/>
      <c r="I24" s="22"/>
      <c r="J24" s="22"/>
      <c r="K24" s="22"/>
      <c r="L24" s="22"/>
      <c r="M24" s="43">
        <f>M22</f>
        <v>308</v>
      </c>
      <c r="N24" s="22"/>
      <c r="O24" s="22"/>
      <c r="P24" s="22"/>
      <c r="Q24" s="22"/>
      <c r="R24" s="22"/>
      <c r="S24" s="43">
        <f>S22</f>
        <v>5</v>
      </c>
      <c r="T24" s="22"/>
      <c r="U24" s="22"/>
      <c r="V24" s="22"/>
      <c r="W24" s="22"/>
      <c r="X24" s="22"/>
      <c r="Y24" s="43">
        <f>Y22</f>
        <v>17</v>
      </c>
      <c r="Z24" s="22"/>
      <c r="AA24" s="22"/>
      <c r="AB24" s="22"/>
      <c r="AC24" s="22"/>
      <c r="AD24" s="22"/>
      <c r="AE24" s="43">
        <f>AE22</f>
        <v>223</v>
      </c>
      <c r="AF24" s="22"/>
      <c r="AG24" s="22"/>
      <c r="AH24" s="22"/>
      <c r="AI24" s="22"/>
      <c r="AJ24" s="22"/>
      <c r="AK24" s="43">
        <f>AK22</f>
        <v>12</v>
      </c>
      <c r="AL24" s="22"/>
      <c r="AM24" s="22"/>
      <c r="AN24" s="22"/>
      <c r="AO24" s="22"/>
      <c r="AP24" s="22"/>
      <c r="AQ24" s="43">
        <f>AQ22</f>
        <v>40</v>
      </c>
      <c r="AR24" s="22"/>
      <c r="AS24" s="22"/>
      <c r="AT24" s="22"/>
      <c r="AU24" s="22"/>
      <c r="AV24" s="22"/>
      <c r="AW24" s="43">
        <f>AW22</f>
        <v>147</v>
      </c>
      <c r="AX24" s="22"/>
      <c r="AY24" s="22"/>
      <c r="AZ24" s="22"/>
      <c r="BA24" s="22"/>
      <c r="BB24" s="22"/>
      <c r="BC24" s="43">
        <f>BC22</f>
        <v>82</v>
      </c>
      <c r="BD24" s="22"/>
      <c r="BE24" s="22"/>
      <c r="BF24" s="22"/>
      <c r="BG24" s="22"/>
      <c r="BH24" s="22"/>
      <c r="BI24" s="43">
        <f>BI22</f>
        <v>6</v>
      </c>
      <c r="BJ24" s="22"/>
      <c r="BK24" s="22"/>
      <c r="BL24" s="22"/>
      <c r="BM24" s="22"/>
      <c r="BN24" s="22"/>
      <c r="BO24" s="43">
        <f>BO22</f>
        <v>62</v>
      </c>
    </row>
    <row r="25" spans="1:67" ht="28.5" customHeight="1">
      <c r="A25" s="28" t="s">
        <v>20</v>
      </c>
      <c r="B25" s="22"/>
      <c r="C25" s="22"/>
      <c r="D25" s="22"/>
      <c r="E25" s="22"/>
      <c r="F25" s="22"/>
      <c r="G25" s="44">
        <f>(B22+C22)/G22</f>
        <v>0.3758169934640523</v>
      </c>
      <c r="H25" s="23"/>
      <c r="I25" s="23"/>
      <c r="J25" s="23"/>
      <c r="K25" s="23"/>
      <c r="L25" s="23"/>
      <c r="M25" s="44">
        <f>(H22+I22)/M22</f>
        <v>0.5909090909090909</v>
      </c>
      <c r="N25" s="23"/>
      <c r="O25" s="23"/>
      <c r="P25" s="23"/>
      <c r="Q25" s="23"/>
      <c r="R25" s="23"/>
      <c r="S25" s="44">
        <f>(N22+O22)/S22</f>
        <v>0.4</v>
      </c>
      <c r="T25" s="23"/>
      <c r="U25" s="23"/>
      <c r="V25" s="23"/>
      <c r="W25" s="23"/>
      <c r="X25" s="23"/>
      <c r="Y25" s="44">
        <f>(T22+U22)/Y22</f>
        <v>0.47058823529411764</v>
      </c>
      <c r="Z25" s="23"/>
      <c r="AA25" s="23"/>
      <c r="AB25" s="23"/>
      <c r="AC25" s="23"/>
      <c r="AD25" s="23"/>
      <c r="AE25" s="44">
        <f>(Z22+AA22)/AE22</f>
        <v>0.452914798206278</v>
      </c>
      <c r="AF25" s="23"/>
      <c r="AG25" s="23"/>
      <c r="AH25" s="23"/>
      <c r="AI25" s="23"/>
      <c r="AJ25" s="23"/>
      <c r="AK25" s="44">
        <f>(AF22+AG22)/AK22</f>
        <v>0.5</v>
      </c>
      <c r="AL25" s="23"/>
      <c r="AM25" s="23"/>
      <c r="AN25" s="23"/>
      <c r="AO25" s="23"/>
      <c r="AP25" s="23"/>
      <c r="AQ25" s="44">
        <f>(AL22+AM22)/AQ22</f>
        <v>0.075</v>
      </c>
      <c r="AR25" s="23"/>
      <c r="AS25" s="23"/>
      <c r="AT25" s="23"/>
      <c r="AU25" s="23"/>
      <c r="AV25" s="23"/>
      <c r="AW25" s="44">
        <f>(AR22+AS22)/AW22</f>
        <v>0.4421768707482993</v>
      </c>
      <c r="AX25" s="23"/>
      <c r="AY25" s="23"/>
      <c r="AZ25" s="23"/>
      <c r="BA25" s="23"/>
      <c r="BB25" s="23"/>
      <c r="BC25" s="44">
        <f>(AX22+AY22)/BC22</f>
        <v>0.3048780487804878</v>
      </c>
      <c r="BD25" s="23"/>
      <c r="BE25" s="23"/>
      <c r="BF25" s="23"/>
      <c r="BG25" s="23"/>
      <c r="BH25" s="23"/>
      <c r="BI25" s="44">
        <f>(BD22+BE22)/BI22</f>
        <v>0.5</v>
      </c>
      <c r="BJ25" s="23"/>
      <c r="BK25" s="23"/>
      <c r="BL25" s="23"/>
      <c r="BM25" s="23"/>
      <c r="BN25" s="23"/>
      <c r="BO25" s="44">
        <f>(BJ22+BK22)/BO22</f>
        <v>0.27419354838709675</v>
      </c>
    </row>
    <row r="26" spans="1:67" ht="25.5">
      <c r="A26" s="28" t="s">
        <v>17</v>
      </c>
      <c r="B26" s="22"/>
      <c r="C26" s="22"/>
      <c r="D26" s="22"/>
      <c r="E26" s="22"/>
      <c r="F26" s="22"/>
      <c r="G26" s="44">
        <f>(B22+C22+D22)/G22</f>
        <v>0.9738562091503268</v>
      </c>
      <c r="H26" s="23"/>
      <c r="I26" s="23"/>
      <c r="J26" s="23"/>
      <c r="K26" s="23"/>
      <c r="L26" s="23"/>
      <c r="M26" s="44">
        <f>(H22+I22+J22)/M22</f>
        <v>0.9805194805194806</v>
      </c>
      <c r="N26" s="23"/>
      <c r="O26" s="23"/>
      <c r="P26" s="23"/>
      <c r="Q26" s="23"/>
      <c r="R26" s="23"/>
      <c r="S26" s="44">
        <f>(N22+O22+P22)/S22</f>
        <v>0.8</v>
      </c>
      <c r="T26" s="23"/>
      <c r="U26" s="23"/>
      <c r="V26" s="23"/>
      <c r="W26" s="23"/>
      <c r="X26" s="23"/>
      <c r="Y26" s="44">
        <f>(T22+U22+V22)/Y22</f>
        <v>0.7058823529411765</v>
      </c>
      <c r="Z26" s="23"/>
      <c r="AA26" s="23"/>
      <c r="AB26" s="23"/>
      <c r="AC26" s="23"/>
      <c r="AD26" s="23"/>
      <c r="AE26" s="44">
        <f>(Z22+AA22+AB22)/AE22</f>
        <v>0.8609865470852018</v>
      </c>
      <c r="AF26" s="23"/>
      <c r="AG26" s="23"/>
      <c r="AH26" s="23"/>
      <c r="AI26" s="23"/>
      <c r="AJ26" s="23"/>
      <c r="AK26" s="44">
        <f>(AF22+AG22+AH22)/AK22</f>
        <v>1</v>
      </c>
      <c r="AL26" s="23"/>
      <c r="AM26" s="23"/>
      <c r="AN26" s="23"/>
      <c r="AO26" s="23"/>
      <c r="AP26" s="23"/>
      <c r="AQ26" s="44">
        <f>(AL22+AM22+AN22)/AQ22</f>
        <v>0.45</v>
      </c>
      <c r="AR26" s="23"/>
      <c r="AS26" s="23"/>
      <c r="AT26" s="23"/>
      <c r="AU26" s="23"/>
      <c r="AV26" s="23"/>
      <c r="AW26" s="44">
        <f>(AR22+AS22+AT22)/AW22</f>
        <v>0.8367346938775511</v>
      </c>
      <c r="AX26" s="23"/>
      <c r="AY26" s="23"/>
      <c r="AZ26" s="23"/>
      <c r="BA26" s="23"/>
      <c r="BB26" s="23"/>
      <c r="BC26" s="44">
        <f>(AX22+AY22+AZ22)/BC22</f>
        <v>0.9634146341463414</v>
      </c>
      <c r="BD26" s="23"/>
      <c r="BE26" s="23"/>
      <c r="BF26" s="23"/>
      <c r="BG26" s="23"/>
      <c r="BH26" s="23"/>
      <c r="BI26" s="44">
        <f>(BD22+BE22+BF22)/BI22</f>
        <v>0.8333333333333334</v>
      </c>
      <c r="BJ26" s="23"/>
      <c r="BK26" s="23"/>
      <c r="BL26" s="23"/>
      <c r="BM26" s="23"/>
      <c r="BN26" s="23"/>
      <c r="BO26" s="44">
        <f>(BJ22+BK22+BL22)/BO22</f>
        <v>0.9032258064516129</v>
      </c>
    </row>
    <row r="27" spans="1:67" ht="27" customHeight="1" thickBot="1">
      <c r="A27" s="57" t="s">
        <v>19</v>
      </c>
      <c r="B27" s="32"/>
      <c r="C27" s="32"/>
      <c r="D27" s="32"/>
      <c r="E27" s="32"/>
      <c r="F27" s="32"/>
      <c r="G27" s="46">
        <f>(B22*5+C22*4+D22*3+E22*2)/G22</f>
        <v>3.3790849673202614</v>
      </c>
      <c r="H27" s="32"/>
      <c r="I27" s="32"/>
      <c r="J27" s="32"/>
      <c r="K27" s="32"/>
      <c r="L27" s="32"/>
      <c r="M27" s="46">
        <f>(H22*5+I22*4+J22*3+K22*2)/M22</f>
        <v>3.7532467532467533</v>
      </c>
      <c r="N27" s="32"/>
      <c r="O27" s="32"/>
      <c r="P27" s="32"/>
      <c r="Q27" s="32"/>
      <c r="R27" s="32"/>
      <c r="S27" s="46">
        <f>(N22*5+O22*4+P22*3+Q22*2)/S22</f>
        <v>3.2</v>
      </c>
      <c r="T27" s="32"/>
      <c r="U27" s="32"/>
      <c r="V27" s="32"/>
      <c r="W27" s="32"/>
      <c r="X27" s="32"/>
      <c r="Y27" s="46">
        <f>(T22*5+U22*4+V22*3+W22*2)/Y22</f>
        <v>3.235294117647059</v>
      </c>
      <c r="Z27" s="32"/>
      <c r="AA27" s="32"/>
      <c r="AB27" s="32"/>
      <c r="AC27" s="32"/>
      <c r="AD27" s="32"/>
      <c r="AE27" s="46">
        <f>(Z22*5+AA22*4+AB22*3+AC22*2)/AE22</f>
        <v>3.3452914798206277</v>
      </c>
      <c r="AF27" s="32"/>
      <c r="AG27" s="32"/>
      <c r="AH27" s="32"/>
      <c r="AI27" s="32"/>
      <c r="AJ27" s="32"/>
      <c r="AK27" s="46">
        <f>(AF22*5+AG22*4+AH22*3+AI22*2)/AK22</f>
        <v>3.5</v>
      </c>
      <c r="AL27" s="32"/>
      <c r="AM27" s="32"/>
      <c r="AN27" s="32"/>
      <c r="AO27" s="32"/>
      <c r="AP27" s="32"/>
      <c r="AQ27" s="46">
        <f>(AL22*5+AM22*4+AN22*3+AO22*2)/AQ22</f>
        <v>2.55</v>
      </c>
      <c r="AR27" s="32"/>
      <c r="AS27" s="32"/>
      <c r="AT27" s="32"/>
      <c r="AU27" s="32"/>
      <c r="AV27" s="32"/>
      <c r="AW27" s="46">
        <f>(AR22*5+AS22*4+AT22*3+AU22*2)/AW22</f>
        <v>3.380952380952381</v>
      </c>
      <c r="AX27" s="32"/>
      <c r="AY27" s="32"/>
      <c r="AZ27" s="32"/>
      <c r="BA27" s="32"/>
      <c r="BB27" s="32"/>
      <c r="BC27" s="46">
        <f>(AX22*5+AY22*4+AZ22*3+BA22*2)/BC22</f>
        <v>3.268292682926829</v>
      </c>
      <c r="BD27" s="32"/>
      <c r="BE27" s="32"/>
      <c r="BF27" s="32"/>
      <c r="BG27" s="32"/>
      <c r="BH27" s="32"/>
      <c r="BI27" s="46">
        <f>(BD22*5+BE22*4+BF22*3+BG22*2)/BI22</f>
        <v>3.6666666666666665</v>
      </c>
      <c r="BJ27" s="32"/>
      <c r="BK27" s="32"/>
      <c r="BL27" s="32"/>
      <c r="BM27" s="32"/>
      <c r="BN27" s="32"/>
      <c r="BO27" s="46">
        <f>(BJ22*5+BK22*4+BL22*3+BM22*2)/BO22</f>
        <v>3.193548387096774</v>
      </c>
    </row>
    <row r="28" spans="7:8" ht="12.75">
      <c r="G28" s="6"/>
      <c r="H28" s="7"/>
    </row>
    <row r="29" spans="7:8" ht="12.75">
      <c r="G29" s="37"/>
      <c r="H29" s="7"/>
    </row>
    <row r="30" spans="7:8" ht="12.75">
      <c r="G30" s="6"/>
      <c r="H30" s="7"/>
    </row>
    <row r="31" spans="7:8" ht="12.75">
      <c r="G31" s="6"/>
      <c r="H31" s="7"/>
    </row>
    <row r="32" spans="7:8" ht="12.75">
      <c r="G32" s="6"/>
      <c r="H32" s="7"/>
    </row>
    <row r="33" spans="7:8" ht="12.75">
      <c r="G33" s="6"/>
      <c r="H33" s="7"/>
    </row>
    <row r="34" spans="7:8" ht="12.75">
      <c r="G34" s="6"/>
      <c r="H34" s="7"/>
    </row>
    <row r="35" spans="7:8" ht="12.75">
      <c r="G35" s="6"/>
      <c r="H35" s="7"/>
    </row>
    <row r="36" spans="7:8" ht="12.75">
      <c r="G36" s="6"/>
      <c r="H36" s="7"/>
    </row>
    <row r="37" spans="7:8" ht="12.75">
      <c r="G37" s="6"/>
      <c r="H37" s="7"/>
    </row>
    <row r="38" spans="7:8" ht="12.75">
      <c r="G38" s="6"/>
      <c r="H38" s="7"/>
    </row>
    <row r="39" spans="7:8" ht="12.75">
      <c r="G39" s="6"/>
      <c r="H39" s="7"/>
    </row>
    <row r="40" spans="7:8" ht="12.75">
      <c r="G40" s="6"/>
      <c r="H40" s="7"/>
    </row>
    <row r="41" spans="7:8" ht="12.75">
      <c r="G41" s="6"/>
      <c r="H41" s="7"/>
    </row>
    <row r="42" spans="7:8" ht="12.75">
      <c r="G42" s="6"/>
      <c r="H42" s="7"/>
    </row>
    <row r="43" spans="7:8" ht="12.75">
      <c r="G43" s="6"/>
      <c r="H43" s="7"/>
    </row>
    <row r="44" spans="7:8" ht="12.75">
      <c r="G44" s="6"/>
      <c r="H44" s="7"/>
    </row>
    <row r="45" spans="7:8" ht="12.75">
      <c r="G45" s="7"/>
      <c r="H45" s="7"/>
    </row>
    <row r="46" spans="7:8" ht="12.75">
      <c r="G46" s="7"/>
      <c r="H46" s="7"/>
    </row>
  </sheetData>
  <sheetProtection/>
  <protectedRanges>
    <protectedRange sqref="D5:D21" name="данные"/>
    <protectedRange sqref="C5:C21" name="данные_1"/>
    <protectedRange sqref="B5:B21" name="данные_2"/>
    <protectedRange sqref="L5:L21 E5:F21 AD5:AD21 AJ5:AJ21 AP5:AP21 AV5:AV21 BH5:BH21 BN5:BN21 X5:X21 R5:R21 BB5:BB21" name="данные_3"/>
    <protectedRange sqref="BO26:BO27 M26:M27 AE26:AE27 AK26:AK27 AQ26:AQ27 AW26:AW27 BI26:BI27 G26:G44 Y26:Y27 S26:S27 BC26:BC27" name="данные_4"/>
  </protectedRanges>
  <mergeCells count="35">
    <mergeCell ref="A1:AK2"/>
    <mergeCell ref="T3:W3"/>
    <mergeCell ref="N3:Q3"/>
    <mergeCell ref="X3:X4"/>
    <mergeCell ref="BC3:BC4"/>
    <mergeCell ref="BJ3:BM3"/>
    <mergeCell ref="A3:A4"/>
    <mergeCell ref="B3:E3"/>
    <mergeCell ref="AF3:AI3"/>
    <mergeCell ref="BD3:BG3"/>
    <mergeCell ref="AP3:AP4"/>
    <mergeCell ref="H3:K3"/>
    <mergeCell ref="AV3:AV4"/>
    <mergeCell ref="AL3:AO3"/>
    <mergeCell ref="AK3:AK4"/>
    <mergeCell ref="Z3:AC3"/>
    <mergeCell ref="R3:R4"/>
    <mergeCell ref="L3:L4"/>
    <mergeCell ref="AJ3:AJ4"/>
    <mergeCell ref="S3:S4"/>
    <mergeCell ref="AD3:AD4"/>
    <mergeCell ref="F3:F4"/>
    <mergeCell ref="M3:M4"/>
    <mergeCell ref="AE3:AE4"/>
    <mergeCell ref="Y3:Y4"/>
    <mergeCell ref="G3:G4"/>
    <mergeCell ref="BN3:BN4"/>
    <mergeCell ref="BO3:BO4"/>
    <mergeCell ref="BI3:BI4"/>
    <mergeCell ref="AR3:AU3"/>
    <mergeCell ref="AW3:AW4"/>
    <mergeCell ref="AQ3:AQ4"/>
    <mergeCell ref="BH3:BH4"/>
    <mergeCell ref="BB3:BB4"/>
    <mergeCell ref="AX3:BA3"/>
  </mergeCells>
  <printOptions/>
  <pageMargins left="0.21" right="0.3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2" sqref="F22"/>
    </sheetView>
  </sheetViews>
  <sheetFormatPr defaultColWidth="9.00390625" defaultRowHeight="12.75"/>
  <cols>
    <col min="1" max="1" width="18.00390625" style="0" customWidth="1"/>
    <col min="2" max="11" width="7.625" style="0" customWidth="1"/>
  </cols>
  <sheetData>
    <row r="1" spans="1:11" ht="12.75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3.5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7" t="s">
        <v>10</v>
      </c>
      <c r="B3" s="85" t="s">
        <v>4</v>
      </c>
      <c r="C3" s="80"/>
      <c r="D3" s="80"/>
      <c r="E3" s="89"/>
      <c r="F3" s="90" t="s">
        <v>26</v>
      </c>
      <c r="G3" s="85" t="s">
        <v>5</v>
      </c>
      <c r="H3" s="80"/>
      <c r="I3" s="80"/>
      <c r="J3" s="80"/>
      <c r="K3" s="92" t="s">
        <v>26</v>
      </c>
    </row>
    <row r="4" spans="1:11" ht="12.75">
      <c r="A4" s="88"/>
      <c r="B4" s="8" t="s">
        <v>0</v>
      </c>
      <c r="C4" s="9" t="s">
        <v>1</v>
      </c>
      <c r="D4" s="9" t="s">
        <v>2</v>
      </c>
      <c r="E4" s="10" t="s">
        <v>3</v>
      </c>
      <c r="F4" s="91"/>
      <c r="G4" s="24" t="s">
        <v>0</v>
      </c>
      <c r="H4" s="25" t="s">
        <v>1</v>
      </c>
      <c r="I4" s="25" t="s">
        <v>2</v>
      </c>
      <c r="J4" s="25" t="s">
        <v>3</v>
      </c>
      <c r="K4" s="93"/>
    </row>
    <row r="5" spans="1:11" ht="12.75">
      <c r="A5" s="2" t="s">
        <v>22</v>
      </c>
      <c r="B5" s="5"/>
      <c r="C5" s="5">
        <v>2</v>
      </c>
      <c r="D5" s="5"/>
      <c r="E5" s="5"/>
      <c r="F5" s="40">
        <f aca="true" t="shared" si="0" ref="F5:F10">SUM(B5:E5)</f>
        <v>2</v>
      </c>
      <c r="G5" s="4"/>
      <c r="H5" s="3"/>
      <c r="I5" s="5">
        <v>2</v>
      </c>
      <c r="J5" s="33"/>
      <c r="K5" s="40">
        <f aca="true" t="shared" si="1" ref="K5:K10">SUM(G5:J5)</f>
        <v>2</v>
      </c>
    </row>
    <row r="6" spans="1:11" ht="12.75">
      <c r="A6" s="2" t="s">
        <v>30</v>
      </c>
      <c r="B6" s="5"/>
      <c r="C6" s="5"/>
      <c r="D6" s="5">
        <v>1</v>
      </c>
      <c r="E6" s="5"/>
      <c r="F6" s="40">
        <f t="shared" si="0"/>
        <v>1</v>
      </c>
      <c r="G6" s="4"/>
      <c r="H6" s="3">
        <v>1</v>
      </c>
      <c r="I6" s="5"/>
      <c r="J6" s="33"/>
      <c r="K6" s="40">
        <f t="shared" si="1"/>
        <v>1</v>
      </c>
    </row>
    <row r="7" spans="1:11" ht="12.75">
      <c r="A7" s="2" t="s">
        <v>39</v>
      </c>
      <c r="B7" s="5"/>
      <c r="C7" s="5"/>
      <c r="D7" s="5">
        <v>1</v>
      </c>
      <c r="E7" s="5"/>
      <c r="F7" s="40">
        <f t="shared" si="0"/>
        <v>1</v>
      </c>
      <c r="G7" s="4"/>
      <c r="H7" s="3"/>
      <c r="I7" s="5">
        <v>1</v>
      </c>
      <c r="J7" s="33"/>
      <c r="K7" s="40">
        <f t="shared" si="1"/>
        <v>1</v>
      </c>
    </row>
    <row r="8" spans="1:11" ht="12.75">
      <c r="A8" s="2" t="s">
        <v>33</v>
      </c>
      <c r="B8" s="5"/>
      <c r="C8" s="5"/>
      <c r="D8" s="5">
        <v>1</v>
      </c>
      <c r="E8" s="5"/>
      <c r="F8" s="40">
        <f t="shared" si="0"/>
        <v>1</v>
      </c>
      <c r="G8" s="4"/>
      <c r="H8" s="3"/>
      <c r="I8" s="5">
        <v>1</v>
      </c>
      <c r="J8" s="33"/>
      <c r="K8" s="40">
        <f t="shared" si="1"/>
        <v>1</v>
      </c>
    </row>
    <row r="9" spans="1:11" ht="12.75">
      <c r="A9" s="2" t="s">
        <v>16</v>
      </c>
      <c r="B9" s="5"/>
      <c r="C9" s="5">
        <v>1</v>
      </c>
      <c r="D9" s="5"/>
      <c r="E9" s="5"/>
      <c r="F9" s="40">
        <f t="shared" si="0"/>
        <v>1</v>
      </c>
      <c r="G9" s="4"/>
      <c r="H9" s="3"/>
      <c r="I9" s="5">
        <v>1</v>
      </c>
      <c r="J9" s="33"/>
      <c r="K9" s="40">
        <f t="shared" si="1"/>
        <v>1</v>
      </c>
    </row>
    <row r="10" spans="1:11" ht="12.75">
      <c r="A10" s="2" t="s">
        <v>24</v>
      </c>
      <c r="B10" s="5"/>
      <c r="C10" s="5"/>
      <c r="D10" s="5">
        <v>2</v>
      </c>
      <c r="E10" s="5"/>
      <c r="F10" s="40">
        <f t="shared" si="0"/>
        <v>2</v>
      </c>
      <c r="G10" s="4"/>
      <c r="H10" s="3">
        <v>1</v>
      </c>
      <c r="I10" s="5">
        <v>1</v>
      </c>
      <c r="J10" s="33"/>
      <c r="K10" s="40">
        <f t="shared" si="1"/>
        <v>2</v>
      </c>
    </row>
    <row r="11" spans="1:11" s="1" customFormat="1" ht="13.5" thickBot="1">
      <c r="A11" s="11" t="s">
        <v>9</v>
      </c>
      <c r="B11" s="12">
        <f aca="true" t="shared" si="2" ref="B11:K11">SUM(B5:B10)</f>
        <v>0</v>
      </c>
      <c r="C11" s="13">
        <f t="shared" si="2"/>
        <v>3</v>
      </c>
      <c r="D11" s="13">
        <f t="shared" si="2"/>
        <v>5</v>
      </c>
      <c r="E11" s="14">
        <f t="shared" si="2"/>
        <v>0</v>
      </c>
      <c r="F11" s="41">
        <f t="shared" si="2"/>
        <v>8</v>
      </c>
      <c r="G11" s="15">
        <f t="shared" si="2"/>
        <v>0</v>
      </c>
      <c r="H11" s="16">
        <f t="shared" si="2"/>
        <v>2</v>
      </c>
      <c r="I11" s="16">
        <f t="shared" si="2"/>
        <v>6</v>
      </c>
      <c r="J11" s="16">
        <f t="shared" si="2"/>
        <v>0</v>
      </c>
      <c r="K11" s="47">
        <f t="shared" si="2"/>
        <v>8</v>
      </c>
    </row>
    <row r="12" spans="1:11" ht="12.75">
      <c r="A12" s="18"/>
      <c r="B12" s="19">
        <f>B11/$F$11</f>
        <v>0</v>
      </c>
      <c r="C12" s="20">
        <f>C11/$F$11</f>
        <v>0.375</v>
      </c>
      <c r="D12" s="20">
        <f>D11/$F$11</f>
        <v>0.625</v>
      </c>
      <c r="E12" s="21">
        <f>E11/$F$11</f>
        <v>0</v>
      </c>
      <c r="F12" s="42"/>
      <c r="G12" s="21">
        <f>G11/$K$11</f>
        <v>0</v>
      </c>
      <c r="H12" s="21">
        <f>H11/$K$11</f>
        <v>0.25</v>
      </c>
      <c r="I12" s="21">
        <f>I11/$K$11</f>
        <v>0.75</v>
      </c>
      <c r="J12" s="21">
        <f>J11/$K$11</f>
        <v>0</v>
      </c>
      <c r="K12" s="48"/>
    </row>
    <row r="13" spans="1:11" ht="38.25">
      <c r="A13" s="27" t="s">
        <v>18</v>
      </c>
      <c r="B13" s="22"/>
      <c r="C13" s="22"/>
      <c r="D13" s="22"/>
      <c r="E13" s="22"/>
      <c r="F13" s="43">
        <f>F11</f>
        <v>8</v>
      </c>
      <c r="G13" s="22"/>
      <c r="H13" s="26"/>
      <c r="I13" s="26"/>
      <c r="J13" s="26"/>
      <c r="K13" s="43">
        <f>K11</f>
        <v>8</v>
      </c>
    </row>
    <row r="14" spans="1:11" ht="28.5" customHeight="1">
      <c r="A14" s="28" t="s">
        <v>20</v>
      </c>
      <c r="B14" s="22"/>
      <c r="C14" s="22"/>
      <c r="D14" s="22"/>
      <c r="E14" s="22"/>
      <c r="F14" s="44">
        <f>(B11+C11)/F11</f>
        <v>0.375</v>
      </c>
      <c r="G14" s="23"/>
      <c r="H14" s="23"/>
      <c r="I14" s="23"/>
      <c r="J14" s="23"/>
      <c r="K14" s="44">
        <f>(G11+H11)/K11</f>
        <v>0.25</v>
      </c>
    </row>
    <row r="15" spans="1:11" ht="25.5">
      <c r="A15" s="29" t="s">
        <v>17</v>
      </c>
      <c r="B15" s="30"/>
      <c r="C15" s="30"/>
      <c r="D15" s="30"/>
      <c r="E15" s="30"/>
      <c r="F15" s="45">
        <f>(B11+C11+D11)/F11</f>
        <v>1</v>
      </c>
      <c r="G15" s="31"/>
      <c r="H15" s="31"/>
      <c r="I15" s="31"/>
      <c r="J15" s="31"/>
      <c r="K15" s="45">
        <f>(G11+H11+I11)/K11</f>
        <v>1</v>
      </c>
    </row>
    <row r="16" spans="1:11" ht="27" customHeight="1" thickBot="1">
      <c r="A16" s="57" t="s">
        <v>19</v>
      </c>
      <c r="B16" s="32"/>
      <c r="C16" s="32"/>
      <c r="D16" s="32"/>
      <c r="E16" s="32"/>
      <c r="F16" s="46">
        <f>(B11*5+C11*4+D11*3+E11*2)/F11</f>
        <v>3.375</v>
      </c>
      <c r="G16" s="32"/>
      <c r="H16" s="32"/>
      <c r="I16" s="32"/>
      <c r="J16" s="32"/>
      <c r="K16" s="46">
        <f>(G11*5+H11*4+I11*3+J11*2)/K11</f>
        <v>3.25</v>
      </c>
    </row>
    <row r="17" spans="6:7" ht="12.75">
      <c r="F17" s="6"/>
      <c r="G17" s="7"/>
    </row>
    <row r="18" spans="6:7" ht="12.75">
      <c r="F18" s="37"/>
      <c r="G18" s="7"/>
    </row>
    <row r="19" spans="6:7" ht="12.75">
      <c r="F19" s="6"/>
      <c r="G19" s="7"/>
    </row>
    <row r="20" spans="6:7" ht="12.75">
      <c r="F20" s="6"/>
      <c r="G20" s="7"/>
    </row>
    <row r="21" spans="6:7" ht="12.75">
      <c r="F21" s="6"/>
      <c r="G21" s="7"/>
    </row>
    <row r="22" spans="6:7" ht="12.75">
      <c r="F22" s="6"/>
      <c r="G22" s="7"/>
    </row>
    <row r="23" spans="6:7" ht="12.75">
      <c r="F23" s="6"/>
      <c r="G23" s="7"/>
    </row>
    <row r="24" spans="6:7" ht="12.75">
      <c r="F24" s="6"/>
      <c r="G24" s="7"/>
    </row>
    <row r="25" spans="6:7" ht="12.75">
      <c r="F25" s="6"/>
      <c r="G25" s="7"/>
    </row>
    <row r="26" spans="6:7" ht="12.75">
      <c r="F26" s="6"/>
      <c r="G26" s="7"/>
    </row>
    <row r="27" spans="6:7" ht="12.75">
      <c r="F27" s="6"/>
      <c r="G27" s="7"/>
    </row>
    <row r="28" spans="6:7" ht="12.75">
      <c r="F28" s="6"/>
      <c r="G28" s="7"/>
    </row>
    <row r="29" spans="6:7" ht="12.75">
      <c r="F29" s="6"/>
      <c r="G29" s="7"/>
    </row>
    <row r="30" spans="6:7" ht="12.75">
      <c r="F30" s="6"/>
      <c r="G30" s="7"/>
    </row>
    <row r="31" spans="6:7" ht="12.75">
      <c r="F31" s="6"/>
      <c r="G31" s="7"/>
    </row>
    <row r="32" spans="6:7" ht="12.75">
      <c r="F32" s="6"/>
      <c r="G32" s="7"/>
    </row>
    <row r="33" spans="6:7" ht="12.75">
      <c r="F33" s="6"/>
      <c r="G33" s="7"/>
    </row>
    <row r="34" spans="6:7" ht="12.75">
      <c r="F34" s="7"/>
      <c r="G34" s="7"/>
    </row>
    <row r="35" spans="6:7" ht="12.75">
      <c r="F35" s="7"/>
      <c r="G35" s="7"/>
    </row>
  </sheetData>
  <sheetProtection/>
  <protectedRanges>
    <protectedRange sqref="D5:D10 I5:I10" name="данные"/>
    <protectedRange sqref="C5:C10" name="данные_1"/>
    <protectedRange sqref="B5:B10" name="данные_2"/>
    <protectedRange sqref="E5:E10" name="данные_3"/>
    <protectedRange sqref="F15:F33 K15:K16" name="данные_4"/>
  </protectedRanges>
  <mergeCells count="6">
    <mergeCell ref="G3:J3"/>
    <mergeCell ref="A1:K2"/>
    <mergeCell ref="A3:A4"/>
    <mergeCell ref="B3:E3"/>
    <mergeCell ref="F3:F4"/>
    <mergeCell ref="K3:K4"/>
  </mergeCells>
  <printOptions/>
  <pageMargins left="0.21" right="0.3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D21" sqref="D21"/>
    </sheetView>
  </sheetViews>
  <sheetFormatPr defaultColWidth="9.00390625" defaultRowHeight="12.75"/>
  <cols>
    <col min="10" max="10" width="10.75390625" style="0" bestFit="1" customWidth="1"/>
  </cols>
  <sheetData>
    <row r="1" spans="1:12" ht="12.75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2" ht="38.25">
      <c r="A4" s="71"/>
      <c r="B4" s="72" t="s">
        <v>58</v>
      </c>
      <c r="C4" s="72" t="s">
        <v>43</v>
      </c>
      <c r="D4" s="72" t="s">
        <v>44</v>
      </c>
      <c r="E4" s="72" t="s">
        <v>49</v>
      </c>
      <c r="F4" s="72" t="s">
        <v>45</v>
      </c>
      <c r="G4" s="72" t="s">
        <v>46</v>
      </c>
      <c r="H4" s="72" t="s">
        <v>47</v>
      </c>
      <c r="I4" s="72" t="s">
        <v>48</v>
      </c>
      <c r="J4" s="72" t="s">
        <v>50</v>
      </c>
      <c r="K4" s="72" t="s">
        <v>51</v>
      </c>
      <c r="L4" s="72" t="s">
        <v>52</v>
      </c>
    </row>
    <row r="5" spans="1:12" ht="18.75">
      <c r="A5" s="66">
        <v>2014</v>
      </c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</row>
    <row r="6" spans="1:12" ht="18.75">
      <c r="A6" s="66">
        <v>2015</v>
      </c>
      <c r="B6" s="68">
        <v>0</v>
      </c>
      <c r="C6" s="68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</row>
    <row r="7" spans="1:12" ht="18.75">
      <c r="A7" s="67">
        <v>2016</v>
      </c>
      <c r="B7" s="70"/>
      <c r="C7" s="70">
        <v>0.013</v>
      </c>
      <c r="D7" s="70">
        <v>0.163</v>
      </c>
      <c r="E7" s="70">
        <v>0.55</v>
      </c>
      <c r="F7" s="70">
        <v>0.294</v>
      </c>
      <c r="G7" s="70">
        <v>0.139</v>
      </c>
      <c r="H7" s="70">
        <v>0.037</v>
      </c>
      <c r="I7" s="70">
        <v>0</v>
      </c>
      <c r="J7" s="70">
        <v>0.2</v>
      </c>
      <c r="K7" s="70">
        <v>0.167</v>
      </c>
      <c r="L7" s="70">
        <v>0.097</v>
      </c>
    </row>
  </sheetData>
  <sheetProtection/>
  <mergeCells count="1">
    <mergeCell ref="A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1.75390625" style="0" customWidth="1"/>
  </cols>
  <sheetData>
    <row r="2" spans="1:12" ht="18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4" spans="1:12" ht="25.5">
      <c r="A4" s="59"/>
      <c r="B4" s="60" t="s">
        <v>5</v>
      </c>
      <c r="C4" s="60" t="s">
        <v>4</v>
      </c>
      <c r="D4" s="60" t="s">
        <v>8</v>
      </c>
      <c r="E4" s="60" t="s">
        <v>40</v>
      </c>
      <c r="F4" s="60" t="s">
        <v>21</v>
      </c>
      <c r="G4" s="60" t="s">
        <v>6</v>
      </c>
      <c r="H4" s="60" t="s">
        <v>7</v>
      </c>
      <c r="I4" s="60" t="s">
        <v>42</v>
      </c>
      <c r="J4" s="60" t="s">
        <v>23</v>
      </c>
      <c r="K4" s="60" t="s">
        <v>11</v>
      </c>
      <c r="L4" s="60" t="s">
        <v>53</v>
      </c>
    </row>
    <row r="5" spans="1:12" ht="12.75">
      <c r="A5" s="61" t="s">
        <v>54</v>
      </c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61" t="s">
        <v>55</v>
      </c>
      <c r="B6" s="63">
        <v>4.2</v>
      </c>
      <c r="C6" s="63">
        <v>3.6</v>
      </c>
      <c r="D6" s="64">
        <v>4</v>
      </c>
      <c r="E6" s="65" t="s">
        <v>60</v>
      </c>
      <c r="F6" s="64">
        <v>5</v>
      </c>
      <c r="G6" s="64">
        <v>4.7</v>
      </c>
      <c r="H6" s="64">
        <v>4.1</v>
      </c>
      <c r="I6" s="65" t="s">
        <v>60</v>
      </c>
      <c r="J6" s="64">
        <v>4.6</v>
      </c>
      <c r="K6" s="64">
        <v>4</v>
      </c>
      <c r="L6" s="65" t="s">
        <v>60</v>
      </c>
    </row>
    <row r="7" spans="1:12" ht="12.75">
      <c r="A7" s="73" t="s">
        <v>56</v>
      </c>
      <c r="B7" s="74">
        <v>3.8</v>
      </c>
      <c r="C7" s="74">
        <v>3.4</v>
      </c>
      <c r="D7" s="74">
        <v>3.2</v>
      </c>
      <c r="E7" s="74">
        <v>3.2</v>
      </c>
      <c r="F7" s="74">
        <v>2.6</v>
      </c>
      <c r="G7" s="74">
        <v>3.4</v>
      </c>
      <c r="H7" s="74">
        <v>3.4</v>
      </c>
      <c r="I7" s="74">
        <v>3.3</v>
      </c>
      <c r="J7" s="74">
        <v>3.7</v>
      </c>
      <c r="K7" s="74">
        <v>3.5</v>
      </c>
      <c r="L7" s="74">
        <v>3.2</v>
      </c>
    </row>
    <row r="8" spans="1:12" ht="12.75">
      <c r="A8" s="61" t="s">
        <v>57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Я-я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1</cp:lastModifiedBy>
  <cp:lastPrinted>2016-06-07T06:26:19Z</cp:lastPrinted>
  <dcterms:created xsi:type="dcterms:W3CDTF">2010-06-01T06:28:27Z</dcterms:created>
  <dcterms:modified xsi:type="dcterms:W3CDTF">2016-07-11T00:43:04Z</dcterms:modified>
  <cp:category/>
  <cp:version/>
  <cp:contentType/>
  <cp:contentStatus/>
</cp:coreProperties>
</file>