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11" activeTab="1"/>
  </bookViews>
  <sheets>
    <sheet name="на 01.01.16 (сводный) (2)" sheetId="1" r:id="rId1"/>
    <sheet name="на 01.04.2016 (сводный)" sheetId="2" r:id="rId2"/>
  </sheets>
  <definedNames>
    <definedName name="_xlnm.Print_Titles" localSheetId="0">'на 01.01.16 (сводный) (2)'!$7:$7</definedName>
    <definedName name="_xlnm.Print_Titles" localSheetId="1">'на 01.04.2016 (сводный)'!$7:$7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5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плану -60 чел</t>
        </r>
      </text>
    </comment>
  </commentList>
</comments>
</file>

<file path=xl/sharedStrings.xml><?xml version="1.0" encoding="utf-8"?>
<sst xmlns="http://schemas.openxmlformats.org/spreadsheetml/2006/main" count="3060" uniqueCount="219">
  <si>
    <t>Примечание:</t>
  </si>
  <si>
    <t>Форма 3</t>
  </si>
  <si>
    <t xml:space="preserve">Единица измерения
</t>
  </si>
  <si>
    <t>утверждено</t>
  </si>
  <si>
    <t>исполнено</t>
  </si>
  <si>
    <t xml:space="preserve">наименование показателя, установленного в муниципальном задании    
</t>
  </si>
  <si>
    <t>единица измерения</t>
  </si>
  <si>
    <t>фактическое значение показателя, на отчетную дату</t>
  </si>
  <si>
    <t xml:space="preserve">Наименование муниципальной услуги (работы)    
</t>
  </si>
  <si>
    <t>выполнение *            (%)</t>
  </si>
  <si>
    <t xml:space="preserve">Объем оказываемой муниципальной услуги (работы), утвержденной в муниципальном задании             
</t>
  </si>
  <si>
    <t>Показатели качества оказываемых муниципальных услуг (работ)</t>
  </si>
  <si>
    <t>человек</t>
  </si>
  <si>
    <t>Уровень удовлетворенности родителей качеством образования</t>
  </si>
  <si>
    <t>%</t>
  </si>
  <si>
    <t xml:space="preserve">Реализация общеобразовательных программ в соответствии с учебным планом и графиком учебного процесса 
на ступени начального общего образования
</t>
  </si>
  <si>
    <t>На ступени основного общего образования</t>
  </si>
  <si>
    <t>На ступени среднего (полного) общего образования</t>
  </si>
  <si>
    <t>Процент удовлетворенности родителей качеством образования</t>
  </si>
  <si>
    <t>Доля детей, охваченных организованными формами отдыха и занятости в каникулярное время</t>
  </si>
  <si>
    <t>1. Реализация основных общеобразовательных программ дошкольного образования</t>
  </si>
  <si>
    <t>2. Реализация общеобразовательных программ начального общего, основного общего, среднего (полного) общего образования</t>
  </si>
  <si>
    <t xml:space="preserve">3. Реализация дополнительных образовательных программ детям </t>
  </si>
  <si>
    <t>Процент педагогических работников, имеющих действующий документ о повышении квалификации</t>
  </si>
  <si>
    <t>ИТОГО</t>
  </si>
  <si>
    <t>Доля педагогических работников прошедших повышение квалификации не реже 1 раза в 3 года</t>
  </si>
  <si>
    <t>Руководитель управления образования</t>
  </si>
  <si>
    <t xml:space="preserve">Управление образования администрации Верхнебуреинского муниципального района                                                                                                                                                                                        </t>
  </si>
  <si>
    <t>Муниципальное казенное дошкольное образовательное учреждение детский сад № 1 сельского поселения «Посёлок Этыркэн» Верхнебуреинского муниципального района Хабаровского края</t>
  </si>
  <si>
    <t>Муниципальное казенное дошкольное образовательное учреждение детский сад № 2 сельского поселения «Поселок Алонка» Верхнебуреинского муниципального района Хабаровского края</t>
  </si>
  <si>
    <t>Муниципальное казенное дошкольное образовательное учреждение детский сад № 3 п.Солони Сулукского сельского поселения Верхнебуреинского муниципального района Хабаровского края</t>
  </si>
  <si>
    <t>Муниципальное казенное дошкольное образовательное учреждение детский сад № 4 Сулукского сельского поселения Верхнебуреинского муниципального района Хабаровского края</t>
  </si>
  <si>
    <t>Муниципальное казенное дошкольное образовательное учреждение детский сад № 6 Тырминского сельского поселения Верхнебуреинского муниципального района Хабаровского края</t>
  </si>
  <si>
    <t>Муниципальное бюджетное дошкольное образовательное учреждение детский сад № 7 "Родничок" общеразвивающего вида с приоритетным осуществлением деятельности по познавательно-речевому развитию детей городского поселения "Рабочий поселок Чегдомын" Верхнебуреинского муниципального района Хабаровского края</t>
  </si>
  <si>
    <t>Муниципальное бюджетное дошкольное образовательное учреждение детский сад №8 «Тополёк» общеразвивающего вида с приоритетным осуществлением деятельности по художественно-эстетическому  развитию детей городского поселения «Рабочий поселок Чегдомын» Верхнебуреинского  муниципального района Хабаровского края</t>
  </si>
  <si>
    <t>Муниципальное бюджетное дошкольное образовательное учреждение детский сад № 9 «Чебурашка» общеразвивающего вида с приоритетным осуществлением деятельности по социально-личностному развитию детей  городского поселения «Рабочий поселок Чегдомын» Верхнебуреинского муниципального района Хабаровского края</t>
  </si>
  <si>
    <t>Муниципальное бюджетное дошкольное образовательное учреждение детский сад № 10 «Радуга» общеразвивающего вида  с приоритетным осуществлением деятельности по социально-личностному развитию детей городского поселения «Рабочий поселок Чегдомын» Верхнебуреинского  муниципального района Хабаровского края</t>
  </si>
  <si>
    <t>Муниципальное бюджетное дошкольное образовательное учреждение детский сад  № 12 «Солнышко» общеразвивающего вида с приоритетным осуществлением деятельности по социально-личностному развитию детей городского поселения «Рабочий поселок Чегдомын» Верхнебуреинского  муниципального района Хабаровского края</t>
  </si>
  <si>
    <t>Муниципальное казенное дошкольное образовательное учреждение детский сад № 13 п.ЦЭС  городского поселения «Рабочий поселок Чегдомын» Верхнебуреинского муниципального района Хабаровского края</t>
  </si>
  <si>
    <t>Муниципальное казенное дошкольное образовательное учреждение детский сад № 14  сельского поселения «Посёлок Софийск» Верхнебуреинского муниципального района Хабаровского края</t>
  </si>
  <si>
    <t>Муниципальное бюджетное дошкольное образовательное учреждение детский сад № 15 «Ургалочка» общеразвивающего вида с приоритетным осуществлением деятельности по физическому и художественно-эстетическому развитию детей Новоургальского городского поселения  Верхнебуреинского муниципального района Хабаровского края</t>
  </si>
  <si>
    <t>Муниципальное казенное образовательное учреждение для детей дошкольного и младшего школьного возраста начальная школа-детский сад №5 сельского поселения «Село Усть-Ургал» Верхнебуреинского муниципального района Хабаровского края</t>
  </si>
  <si>
    <t>Муниципальное бюджетное дошкольное образовательное учреждение Центр развития ребенка – детский сад с приоритетным осуществлением деятельности по физическому   и художественно -эстетическому развитию детей городского поселения «Рабочий поселок Чегдомын» Верхнебуреинского муниципального района Хабаровского края</t>
  </si>
  <si>
    <t>Муниципальное бюджетное дошкольное образовательное учреждение детский сад № 16 «Малышок» городского поселения «Рабочий поселок Чегдомын» Верхнебуреинского муниципального района Хабаровского края</t>
  </si>
  <si>
    <t>Муниципальное бюджетное общеобразовательное учреждение средняя общеобразовательная школа № 10 городского поселения «Рабочий поселок Чегдомын» Верхнебуреинского муниципального района Хабаровского края</t>
  </si>
  <si>
    <t>Муниципальное казенное общеобразовательное учреждение средняя общеобразовательная школа № 14 Чекундинского сельского поселения  Верхнебуреинского муниципального района Хабаровского края</t>
  </si>
  <si>
    <t>Муниципальное казенное общеобразовательное учреждение основная общеобразовательная школа № 21 сельского поселения «Поселок Герби» Верхнебуреинского муниципального района Хабаровского края</t>
  </si>
  <si>
    <t>Муниципальное казенное общеобразовательное учреждение средняя общеобразовательная школа № 2 городского поселения «Рабочий поселок Чегдомын» Верхнебуреинского муниципального района Хабаровского края</t>
  </si>
  <si>
    <t>Муниципальное казенное общеобразовательное учреждение основная общеобразовательная школа № 5 пос.ЦЭС городского поселения «Рабочий поселок Чегдомын» Верхнебуреинского муниципального района Хабаровского края</t>
  </si>
  <si>
    <t>Муниципальное бюджетное общеобразовательное учреждение средняя общеобразовательная школа № 6 городского поселения «Рабочий поселок Чегдомын» Верхнебуреинского муниципального района Хабаровского края</t>
  </si>
  <si>
    <t xml:space="preserve">Муниципальное казенное общеобразовательное учреждение средняя общеобразовательная школа № 9 сельского поселения «Поселок Софийск» Верхнебуреинского муниципального района Хабаровского края </t>
  </si>
  <si>
    <t>Муниципальное бюджетное  общеобразовательное учреждение средняя общеобразовательная школа № 11 им. А.А. Абрамова Новоургальского городского поселения Верхнебуреинского муниципального района Хабаровского края</t>
  </si>
  <si>
    <t>Муниципальное казенное общеобразовательное учреждение основная общеобразовательная школа № 12 Согдинского сельского поселения Верхнебуреинского муниципального района Хабаровского края</t>
  </si>
  <si>
    <t>Муниципальное казенное общеобразовательное учреждение основная общеобразовательная школа № 15 ст.Зимовье Тырминского сельского поселения Верхнебуреинского муниципального района Хабаровского края</t>
  </si>
  <si>
    <t>Муниципальное казенное общеобразовательное учреждение основная общеобразовательная школа № 16 Аланапского сельского поселения  Верхнебуреинского муниципального района Хабаровского края</t>
  </si>
  <si>
    <t>Муниципальное бюджетное  общеобразовательное учреждение средняя общеобразовательная школа № 17 Тырминского сельского поселения Верхнебуреинского муниципального района Хабаровского края</t>
  </si>
  <si>
    <t>Муниципальное казенное общеобразовательное учреждение основная общеобразовательная школа № 18 п. Солони Сулукского сельского поселения  Верхнебуреинского муниципального района Хабаровского края</t>
  </si>
  <si>
    <t>Муниципальное казенное общеобразовательное учреждение средняя общеобразовательная школа № 19 сельского поселения «Поселок Алонка» Верхнебуреинского муниципального района Хабаровского края</t>
  </si>
  <si>
    <t>Муниципальное бюджетное  общеобразовательное учреждение средняя общеобразовательная школа № 20 им.В.В.Куприянова  Сулукского сельского поселения Верхнебуреинского муниципального района Хабаровского края</t>
  </si>
  <si>
    <t>Муниципальное казенное общеобразовательное учреждение средняя общеобразовательная школа № 22 им. С.Н. Пальчука сельского поселения «Поселок Этыркэн» Верхнебуреинского муниципального района Хабаровского края</t>
  </si>
  <si>
    <t>Муниципальное бюджетное учреждение дополнительного образования Детско-юношеская спортивная школа «Лидер» городского поселения «Рабочий поселок Чегдомын» Верхнебуреинского муниципального района Хабаровского края</t>
  </si>
  <si>
    <t>Муниципальное бюджетное учреждение дополнительного образования Центр внешкольной работы Новоургальского городского поселения «Рабочий поселок Чегдомын» Верхнебуреинского муниципального района Хабаровского края</t>
  </si>
  <si>
    <t>Муниципальное бюджетное учреждение дополнительного образования Центр развития творчества детей и юношества городского поселения «Рабочий поселок Чегдомын» Верхнебуреинского муниципального района Хабаровского края</t>
  </si>
  <si>
    <t>Муниципальное бюджетное образовательное учреждение для детей, нуждающихся в психолого-педагогической и методико-социальной помощи, Центр диагностики и консультирования городского поселения «Рабочий поселок Чегдомын» Верхнебуреинского муниципального района Хабаровского края</t>
  </si>
  <si>
    <t>Муниципальное бюджетное учреждение «Районный информационно-методический центр» городского поселения «Рабочий поселок Чегдомын» Верхнебуреинского муниципального района Хабаровского края</t>
  </si>
  <si>
    <t>Отчет о проведении мониторинга результатов деятельности подведомственных муниципальных учреждений</t>
  </si>
  <si>
    <t xml:space="preserve">значение показателя в муниципальном задании    
</t>
  </si>
  <si>
    <t xml:space="preserve">Доля педагогических работников прошедших повышение квалификации не реже 1 раза в 3 года </t>
  </si>
  <si>
    <t>Макаренко Т.Э.</t>
  </si>
  <si>
    <t>1.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организациях, а также создание условий для осуществления присмотра и ухода за детьми, содержания детей в муниципальных образовательных организациях</t>
  </si>
  <si>
    <t>Качество присмотра и ухода за детьми, обеспечение их безопасности, сохранения и укрепления физического и психического здоровья</t>
  </si>
  <si>
    <t>Ед.</t>
  </si>
  <si>
    <t xml:space="preserve">Муниципальное казенное общеобразовательное учреждение основная общеобразовательная школа № 16  Аланапского сельского поселения  Верхнебуреинского муниципального района Хабаровского края </t>
  </si>
  <si>
    <t xml:space="preserve">Муниципальное бюджетное общеобразовательное учреждение средняя общеобразовательная школа № 17 Тырминского сельского  поселения Верхнебуреинского муниципального района Хабаровского края </t>
  </si>
  <si>
    <t>4. Организация отдыха детей в каникулярное время</t>
  </si>
  <si>
    <t>Процент удовлетворенности родителей (законных представителей) качеством предоставления услуги</t>
  </si>
  <si>
    <t xml:space="preserve">5. Предоставление  услуг психолого-педагогической и медико-социальной помощи </t>
  </si>
  <si>
    <t xml:space="preserve">Муниципальное казенное общеобразовательное учреждение средняя общеобразовательная школа № 2 городского 
поселения «Рабочий поселок Чегдомын» Верхнебуреинского муниципального района Хабаровского края 
</t>
  </si>
  <si>
    <t>6. Реализация дополнительного профессионального образования (повышения квалификации) специалистов</t>
  </si>
  <si>
    <t xml:space="preserve">Муниципальное казенное общеобразовательное учреждение для детей дошкольного и младшего школьного возраста начальная  школа-детский  сад  №5 сельского поселения  «Село Усть-Ургал»  Верхнебуреинского муниципального района Хабаровского края </t>
  </si>
  <si>
    <t xml:space="preserve">Муниципальное казенное общеобразовательное учреждение основная общеобразовательная школа № 5 пос.ЦЭС городского поселения «Рабочий поселок Чегдомын» Верхнебуреинского муниципального района Хабаровского края </t>
  </si>
  <si>
    <t xml:space="preserve">Муниципальное бюджетное общеобразовательное учреждение средняя общеобразовательная школа № 6 городского 
поселения «Рабочий поселок Чегдомын» Верхнебуреинского муниципального района Хабаровского края 
</t>
  </si>
  <si>
    <t xml:space="preserve">Муниципальное казенное общеобразовательное учреждение средняя общеобразовательная школа № 9  сельского поселения  «Поселок Софийск»  Верхнебуреинского муниципального района Хабаровского края </t>
  </si>
  <si>
    <t xml:space="preserve">Муниципальное бюджетное общеобразовательное учреждение средняя общеобразовательная школа № 10 городского 
поселения «Рабочий поселок Чегдомын» Верхнебуреинского муниципального района Хабаровского края 
</t>
  </si>
  <si>
    <t xml:space="preserve">Муниципальное бюджетное общеобразовательное учреждение средняя общеобразовательная школа № 11 
им. А.А.Абрамова Новоургальского городского поселения Верхнебуреинского муниципального района 
Хабаровского края 
</t>
  </si>
  <si>
    <t xml:space="preserve">Муниципальное казенное общеобразовательное учреждение основная общеобразовательная школа № 12  Согдинского сельского поселения  Верхнебуреинского муниципального района Хабаровского края </t>
  </si>
  <si>
    <t xml:space="preserve">Муниципальное казенное общеобразовательное учреждение средняя общеобразовательная школа № 14 им. Н.В.Захарова  Чекундинского сельского поселения  Верхнебуреинского муниципального района Хабаровского края </t>
  </si>
  <si>
    <t xml:space="preserve">Муниципальное бюджетное общеобразовательное учреждение «Многопрофильный лицей» городского 
поселения «Рабочий поселок Чегдомын» Верхнебуреинского муниципального района Хабаровского края 
</t>
  </si>
  <si>
    <t xml:space="preserve">Муниципальное казенное общеобразовательное учреждение основная общеобразовательная школа № 15 ст.Зимовье  Тырминского сельского поселения Верхнебуреинского муниципального района Хабаровского края </t>
  </si>
  <si>
    <t xml:space="preserve">Муниципальное казенное общеобразовательное учреждение основная общеобразовательная школа № 18 п.Солони Сулукского сельского поселения  Верхнебуреинского муниципального района Хабаровского края </t>
  </si>
  <si>
    <t xml:space="preserve">Муниципальное казенное общеобразовательное учреждение средняя общеобразовательная школа № 19 сельского поселения «Поселок Алонка» Верхнебуреинского муниципального района Хабаровского края </t>
  </si>
  <si>
    <t xml:space="preserve">Муниципальное бюджетное общеобразовательное учреждение средняя общеобразовательная школа № 20 им. В.В. Куприянова  Сулукского сельского поселения Верхнебуреинского муниципального района Хабаровского края </t>
  </si>
  <si>
    <t xml:space="preserve">Муниципальное казенное общеобразовательное учреждение основная общеобразовательная школа № 21 сельского поселения  «Поселок Герби»  Верхнебуреинского муниципального района Хабаровского края </t>
  </si>
  <si>
    <t xml:space="preserve">Муниципальное казенное общеобразовательное учреждение средняя общеобразовательная школа № 22 им. С.Н. Пальчука  сельского поселения «Поселок Этыркэн» Верхнебуреинского муниципального района Хабаровского края </t>
  </si>
  <si>
    <t xml:space="preserve">Муниципальное бюджетное учреждение дополнительного образования детей Детско-юношеская спортивная школа «Лидер» городского поселения «Рабочий поселок Чегдомын» Верхнебуреинского </t>
  </si>
  <si>
    <t xml:space="preserve">Муниципальное бюджетное учреждение дополнительного образования детей 
Центр внешкольной работы Новоургальского городского поселения 
Верхнебуреинского муниципального района Хабаровского края 
</t>
  </si>
  <si>
    <t xml:space="preserve">Муниципальное бюджетное учреждение дополнительного образования детей 
Центр развития творчества детей и юношества городского поселения «Рабочий поселок Чегдомын» 
Верхнебуреинского муниципального района Хабаровского края 
</t>
  </si>
  <si>
    <t xml:space="preserve">Муниципальное казенное учреждение Централизованная бухгалтерия образования Верхнебуреинского 
муниципального района Хабаровского края 
</t>
  </si>
  <si>
    <t>ед.</t>
  </si>
  <si>
    <t>Отсутствие финансовых нарушений в отчетном периоде</t>
  </si>
  <si>
    <t>7.Организация ведения бухгалтерского учета и составления отчетности учреждений, подведомственных управлению образования</t>
  </si>
  <si>
    <t>Т.С. Гермаш</t>
  </si>
  <si>
    <t>на 01 января  2016 года</t>
  </si>
  <si>
    <t>на 01 апреля  2016 года</t>
  </si>
  <si>
    <t>физические лица от 3 лет до 8 лет</t>
  </si>
  <si>
    <t>дни</t>
  </si>
  <si>
    <t>2. Общий уровень укомплектованности педагогическими кадрами</t>
  </si>
  <si>
    <t xml:space="preserve">1. Выполнение натуральных норм питания </t>
  </si>
  <si>
    <t xml:space="preserve">3. Доля педагогических работников с высшим профессиональным образованием </t>
  </si>
  <si>
    <t>4. Доля педагогов прошедших курсовую подготовку не менее 1 раза в три года</t>
  </si>
  <si>
    <t>5. Доля педагогических работников, аттестованных на первую и высшую квалификационную категорию</t>
  </si>
  <si>
    <t>6. Охват детей 5-7 лет системой подготовки к школе</t>
  </si>
  <si>
    <t>7. Отсутствие предписаний контрольных и надзорных органов</t>
  </si>
  <si>
    <t>8. Число дней пропусков по болезни в расчете на одного ребенка</t>
  </si>
  <si>
    <t>Муниципальное бюджетное дошкольное образовательное учреждение детский сад № 1 сельского поселения «Посёлок Этыркэн» Верхнебуреинского муниципального района Хабаровского края</t>
  </si>
  <si>
    <t>планируется аттестация пед. раб. в четвертом квартале 2016 года</t>
  </si>
  <si>
    <t>предписание Роспотребнадзора</t>
  </si>
  <si>
    <t>чел</t>
  </si>
  <si>
    <t>один педагог в отпуске по уходу за ребнком</t>
  </si>
  <si>
    <t>наличие вакансии</t>
  </si>
  <si>
    <t>проходят обучение в высших учебных заведениях</t>
  </si>
  <si>
    <t>планируется аттестация пед. раб. в течении  2016 года</t>
  </si>
  <si>
    <t>Муниципальное бюджетное дошкольное образовательное учреждение детский сад № 2 сельского поселения «Поселок Алонка» Верхнебуреинского муниципального района Хабаровского края</t>
  </si>
  <si>
    <t>Муниципальное бюджетное дошкольное образовательное учреждение детский сад № 3 п.Солони Сулукского сельского поселения Верхнебуреинского муниципального района Хабаровского края</t>
  </si>
  <si>
    <t>Муниципальное бюджетное дошкольное образовательное учреждение детский сад № 4 Сулукского сельского поселения Верхнебуреинского муниципального района Хабаровского края</t>
  </si>
  <si>
    <t>Муниципальное бюджетное образовательное учреждение для детей дошкольного и младшего школьного возраста начальная школа-детский сад №5 сельского поселения «Село Усть-Ургал» Верхнебуреинского муниципального района Хабаровского края</t>
  </si>
  <si>
    <t>Муниципальное бюджетное дошкольное образовательное учреждение детский сад № 6 Тырминского сельского поселения Верхнебуреинского муниципального района Хабаровского края</t>
  </si>
  <si>
    <t>Муниципальное бюджетное дошкольное образовательное учреждение детский сад № 13 п.ЦЭС  городского поселения «Рабочий поселок Чегдомын» Верхнебуреинского муниципального района Хабаровского края</t>
  </si>
  <si>
    <t>Муниципальное бюджетное дошкольное образовательное учреждение детский сад № 14  сельского поселения «Посёлок Софийск» Верхнебуреинского муниципального района Хабаровского края</t>
  </si>
  <si>
    <t>Муниципальное бюджетное общеобразовательное учреждение основная общеобразовательная школа № 5 пос.ЦЭС городского поселения «Рабочий поселок Чегдомын» Верхнебуреинского муниципального района Хабаровского края</t>
  </si>
  <si>
    <t>Муниципальное бюджетное общеобразовательное учреждение средняя общеобразовательная школа № 14 Чекундинского сельского поселения  Верхнебуреинского муниципального района Хабаровского края</t>
  </si>
  <si>
    <t xml:space="preserve">Муниципальное бюджетное общеобразовательное учреждение основная общеобразовательная школа № 16  Аланапского сельского поселения  Верхнебуреинского муниципального района Хабаровского края </t>
  </si>
  <si>
    <t>Муниципальное бюджетное общеобразовательное учреждение основная общеобразовательная школа № 21 сельского поселения «Поселок Герби» Верхнебуреинского муниципального района Хабаровского края</t>
  </si>
  <si>
    <t>2. Реализация основных общеобразовательных программ дошкольного образования</t>
  </si>
  <si>
    <t>физические лица от 1 лет до 3 лет</t>
  </si>
  <si>
    <t>2.Число дней пропусков по болезни в расчете на одного ребенка</t>
  </si>
  <si>
    <t>3. Выполнение натуральных норм питания</t>
  </si>
  <si>
    <t>4. Общий уровень укомплектованности педагогическими кадрами</t>
  </si>
  <si>
    <t>5. Доля педагогичкских работников с высшим профессиональным образованием</t>
  </si>
  <si>
    <t>6. Доля педагогов прошедших курсовую подготовку не менее 1 раза в три года</t>
  </si>
  <si>
    <t>7.Доля педагогических работников, аттестованных на первую и высшую квалификационную категорию</t>
  </si>
  <si>
    <t>2..Число дней пропусков по болезни в расчете на одного ребенка</t>
  </si>
  <si>
    <t>5.  Доля педагогичкских работников с высшим профессиональным образованием</t>
  </si>
  <si>
    <t>1. Отсутствие предприсаний контрольных и надзорных органов</t>
  </si>
  <si>
    <t>1.Отсутствие предприсаний контрольных и надзорных органов</t>
  </si>
  <si>
    <t>физические лица до 8 лет за исключением льготных категорий</t>
  </si>
  <si>
    <t>6. Отсутствие предписаний контрольных и надзорных органов</t>
  </si>
  <si>
    <t>7. Число дней пропусков по болезни в расчете на одного ребенка</t>
  </si>
  <si>
    <t>3.Присмотр и уход</t>
  </si>
  <si>
    <t>4. Реализация основных общеобразовательных программ основного общего образования</t>
  </si>
  <si>
    <t>2. Доля педагогических работников с высшим профессиональным образованием</t>
  </si>
  <si>
    <t>1. Выполнение в полном объеме количества часов, предусмотренных на реализацию каждого учебного предмета по основным общеобразовательным программам</t>
  </si>
  <si>
    <t>3. Доля педагогов, прошедших курсовую подготовку не менее 1 раза в три года</t>
  </si>
  <si>
    <t>4. Доля педагогических работников, аттестованных на первую и высшую квалификационную категорию</t>
  </si>
  <si>
    <t>5. Доля обучающихся, получивших основное общее образование</t>
  </si>
  <si>
    <t>6. Доля обучающихся, продолживших обучение для получения среднего образования</t>
  </si>
  <si>
    <t>7. Доля обучающихся, охваченных различными формами профильного обучения</t>
  </si>
  <si>
    <t>8. Охват детей дополнительным образованием (без учета ФГОС)</t>
  </si>
  <si>
    <t>9. Охват обучением детей-инвалидов, подлежащих обучению</t>
  </si>
  <si>
    <t>10. Охват горячим питанием</t>
  </si>
  <si>
    <t xml:space="preserve">11. Отсутствие предписаний контрольных и надзорных органов </t>
  </si>
  <si>
    <t>Муниципальное бюджетное общеобразовательное учреждение средняя общеобразовательная школа № 2 городского поселения «Рабочий поселок Чегдомын» Верхнебуреинского муниципального района Хабаровского края</t>
  </si>
  <si>
    <t xml:space="preserve">1.  Выполнение в полном объеме количества часов, предусмотренных на реализацию каждого учебного предмета по основным общеобразовательным программам
</t>
  </si>
  <si>
    <t>3.Доля педагогов, прошедших курсовую подготовку не менее 1 раза в три года</t>
  </si>
  <si>
    <t>6.Доля обучающихся, продолживших обучение для получения среднего образования</t>
  </si>
  <si>
    <t xml:space="preserve">Муниципальное бюджетное общеобразовательное учреждение «Многопрофильный лицей» городского 
поселения «Рабочий поселок Чегдомын» Верхнебуреинского муниципального района Хабаровского края </t>
  </si>
  <si>
    <t xml:space="preserve">Муниципальное бюджетное общеобразовательное учреждение средняя общеобразовательная школа № 9 сельского поселения «Поселок Софийск» Верхнебуреинского муниципального района Хабаровского края </t>
  </si>
  <si>
    <t>планируется повышение квалификации в течение 2016 года</t>
  </si>
  <si>
    <t>Муниципальное бюджетное общеобразовательное учреждение основная общеобразовательная школа № 12 Согдинского сельского поселения Верхнебуреинского муниципального района Хабаровского края</t>
  </si>
  <si>
    <t>Муниципальное бюджетное общеобразовательное учреждение основная общеобразовательная школа № 15 ст.Зимовье Тырминского сельского поселения Верхнебуреинского муниципального района Хабаровского края</t>
  </si>
  <si>
    <t>Муниципальное бюджетное общеобразовательное учреждение основная общеобразовательная школа № 16 Аланапского сельского поселения  Верхнебуреинского муниципального района Хабаровского края</t>
  </si>
  <si>
    <t>Муниципальное бюджетное общеобразовательное учреждение основная общеобразовательная школа № 18 п. Солони Сулукского сельского поселения  Верхнебуреинского муниципального района Хабаровского края</t>
  </si>
  <si>
    <t>Муниципальное бюджетное общеобразовательное учреждение средняя общеобразовательная школа № 19 сельского поселения «Поселок Алонка» Верхнебуреинского муниципального района Хабаровского края</t>
  </si>
  <si>
    <t>Муниципальное бюджетное общеобразовательное учреждение средняя общеобразовательная школа № 22 им. С.Н. Пальчука сельского поселения «Поселок Этыркэн» Верхнебуреинского муниципального района Хабаровского края</t>
  </si>
  <si>
    <t>7. Охват обучением детей-инвалидов, подлежащих обучению</t>
  </si>
  <si>
    <t>8. Доля детей продолживших получение высшего профессионального образования</t>
  </si>
  <si>
    <t>9. Охват горячим питанием</t>
  </si>
  <si>
    <t xml:space="preserve">10. Отсутствие предписаний контрольных и надзорных органов </t>
  </si>
  <si>
    <t>отсутствие в школе 1 комплекта -11 класса</t>
  </si>
  <si>
    <t>5.  Доля обучающихся, охваченных различными формами профильного обучения</t>
  </si>
  <si>
    <t>6. Охват дополнительным образованием (без учета ФГОС)</t>
  </si>
  <si>
    <t>5. Реализация основных общеобразовательных программ среднего общего образования</t>
  </si>
  <si>
    <t>6. Реализация основных общеобразовательных программ начального общего образования</t>
  </si>
  <si>
    <t>5.  Доля обучающихся, окончивших начальное общее образование и перешедших на следующую ступень образования</t>
  </si>
  <si>
    <t>6. Охват обучением детей-инвалидов, подлежащих обучению</t>
  </si>
  <si>
    <t>7. Охват горячим питанием</t>
  </si>
  <si>
    <t xml:space="preserve">8. Отсутствие предписаний контрольных и надзорных органов </t>
  </si>
  <si>
    <t>4. Доля педагогов, прошедших курсовую подготовку не менее 1 раза в три года</t>
  </si>
  <si>
    <t>5.  Доля педагогических работников, аттестованных на высшую и первую квалификационную категорию</t>
  </si>
  <si>
    <t>6. Сохранность контингента обучающихся</t>
  </si>
  <si>
    <t>чел.-час</t>
  </si>
  <si>
    <t>7. Реализация дополнительных общеразвивающих прграмм</t>
  </si>
  <si>
    <t>чел.-часы из отчета П-4</t>
  </si>
  <si>
    <t xml:space="preserve">8. Организация отдыха детей и молодежи </t>
  </si>
  <si>
    <t>1.Отсутствие нарушений требований комплексной безопасности</t>
  </si>
  <si>
    <t>2. Отсутствие случаев детского травматизма</t>
  </si>
  <si>
    <t>3. Количество мероприятий направленных на профилактику правонарушений</t>
  </si>
  <si>
    <t>4. Доля детей охваченных различными организованными формами отдыха и занятости детей в каникулярное время</t>
  </si>
  <si>
    <t>5.  Организация питания детей в соответствии с натуральними нормами</t>
  </si>
  <si>
    <t>9. Психилого-медико-педагогическое обследование детей</t>
  </si>
  <si>
    <t>1.Доля образовательных учреждений, охваченных взаимодействием с Центром по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адаптации;</t>
  </si>
  <si>
    <t>2. Доля проведенных районных организационно-массовых мероприятий от запланированных</t>
  </si>
  <si>
    <t xml:space="preserve">3. Доля проведенных системных психолого-педагогических исследований от запланированных </t>
  </si>
  <si>
    <t>4. Отсутствие жалоб (признанных обоснованными) поданных на действия работников центра при оказании услуги</t>
  </si>
  <si>
    <t>Муниципальное бюджетное образовательное учреждение Центр психолого-педагогической, медицинской и социальной помощи поселения «Рабочий поселок Чегдомын» Верхнебуреинского муниципального района Хабаровского края</t>
  </si>
  <si>
    <t>10. Коррекционно-развивающая, компенсирующая и логопедическая помощь</t>
  </si>
  <si>
    <t>11. Предоставление консультационных и методических услуг</t>
  </si>
  <si>
    <t>штука</t>
  </si>
  <si>
    <t>1.Доля образовательных учреждений, охваченных методической работой от общего количества образовательных учреждений района</t>
  </si>
  <si>
    <t>3. Доля проведенных системных мониторинговых мероприятий от запланированных</t>
  </si>
  <si>
    <t>4. Информационное и консультационное сопровождение деятельности образовательных учреждений</t>
  </si>
  <si>
    <t>5.  Создание и сопровождение профессиональных объединений педагогов (за исключением методических объединений)</t>
  </si>
  <si>
    <t>6. Сопровождение процедуры аттестации педагогических работников всех образовательных учреждений на высшую и первую квалификационные категории</t>
  </si>
  <si>
    <t>1. Количество отчетов, составленных по результатам работы</t>
  </si>
  <si>
    <t>2. Количество разработанных документов</t>
  </si>
  <si>
    <t>3. Количество проведенных консультаций</t>
  </si>
  <si>
    <t>Муниципальное бюджетное учреждение "Районный информационно-методический центр" городского поселения "Рабочий поселок Чегдомын" Верхнебуреинского муниципального района Хабаровского края</t>
  </si>
  <si>
    <t>есть/нет</t>
  </si>
  <si>
    <t>есть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</si>
</sst>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0.0000000"/>
    <numFmt numFmtId="174" formatCode="#,##0.0"/>
    <numFmt numFmtId="175" formatCode="0.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168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168" fontId="9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68" fontId="10" fillId="32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168" fontId="10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wrapText="1"/>
    </xf>
    <xf numFmtId="168" fontId="10" fillId="33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32" borderId="0" xfId="0" applyFont="1" applyFill="1" applyAlignment="1">
      <alignment wrapText="1"/>
    </xf>
    <xf numFmtId="0" fontId="11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wrapText="1"/>
    </xf>
    <xf numFmtId="1" fontId="10" fillId="32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7" fillId="0" borderId="0" xfId="0" applyFont="1" applyFill="1" applyAlignment="1">
      <alignment wrapText="1"/>
    </xf>
    <xf numFmtId="0" fontId="17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9" fillId="0" borderId="0" xfId="0" applyFont="1" applyAlignment="1">
      <alignment wrapText="1"/>
    </xf>
    <xf numFmtId="0" fontId="59" fillId="0" borderId="10" xfId="0" applyFont="1" applyBorder="1" applyAlignment="1">
      <alignment wrapText="1"/>
    </xf>
    <xf numFmtId="1" fontId="3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68" fontId="3" fillId="35" borderId="10" xfId="0" applyNumberFormat="1" applyFont="1" applyFill="1" applyBorder="1" applyAlignment="1">
      <alignment horizontal="center" vertical="center" wrapText="1"/>
    </xf>
    <xf numFmtId="168" fontId="3" fillId="35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wrapText="1"/>
    </xf>
    <xf numFmtId="168" fontId="3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top" wrapText="1"/>
    </xf>
    <xf numFmtId="168" fontId="2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59" fillId="34" borderId="10" xfId="0" applyFont="1" applyFill="1" applyBorder="1" applyAlignment="1">
      <alignment wrapText="1"/>
    </xf>
    <xf numFmtId="0" fontId="59" fillId="36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wrapText="1"/>
    </xf>
    <xf numFmtId="0" fontId="1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 wrapText="1"/>
    </xf>
    <xf numFmtId="0" fontId="17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 vertical="top" wrapText="1"/>
    </xf>
    <xf numFmtId="1" fontId="16" fillId="34" borderId="10" xfId="0" applyNumberFormat="1" applyFont="1" applyFill="1" applyBorder="1" applyAlignment="1">
      <alignment horizontal="center" vertical="center" wrapText="1"/>
    </xf>
    <xf numFmtId="168" fontId="13" fillId="34" borderId="10" xfId="0" applyNumberFormat="1" applyFont="1" applyFill="1" applyBorder="1" applyAlignment="1">
      <alignment horizontal="center" vertical="center"/>
    </xf>
    <xf numFmtId="1" fontId="13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1" fontId="60" fillId="34" borderId="10" xfId="0" applyNumberFormat="1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wrapText="1"/>
    </xf>
    <xf numFmtId="0" fontId="17" fillId="37" borderId="10" xfId="0" applyFont="1" applyFill="1" applyBorder="1" applyAlignment="1">
      <alignment wrapText="1"/>
    </xf>
    <xf numFmtId="0" fontId="13" fillId="37" borderId="10" xfId="0" applyFont="1" applyFill="1" applyBorder="1" applyAlignment="1">
      <alignment horizontal="center" vertical="center"/>
    </xf>
    <xf numFmtId="168" fontId="13" fillId="37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 horizontal="center" vertical="center"/>
    </xf>
    <xf numFmtId="168" fontId="3" fillId="37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vertical="center" wrapText="1"/>
    </xf>
    <xf numFmtId="0" fontId="64" fillId="0" borderId="0" xfId="0" applyFont="1" applyFill="1" applyAlignment="1">
      <alignment wrapText="1"/>
    </xf>
    <xf numFmtId="0" fontId="65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1" fontId="13" fillId="34" borderId="11" xfId="0" applyNumberFormat="1" applyFont="1" applyFill="1" applyBorder="1" applyAlignment="1">
      <alignment horizontal="center" vertical="center"/>
    </xf>
    <xf numFmtId="1" fontId="13" fillId="34" borderId="12" xfId="0" applyNumberFormat="1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1" fontId="60" fillId="34" borderId="11" xfId="0" applyNumberFormat="1" applyFont="1" applyFill="1" applyBorder="1" applyAlignment="1">
      <alignment horizontal="center" vertical="center"/>
    </xf>
    <xf numFmtId="1" fontId="60" fillId="34" borderId="12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1" fontId="2" fillId="34" borderId="13" xfId="0" applyNumberFormat="1" applyFont="1" applyFill="1" applyBorder="1" applyAlignment="1">
      <alignment horizontal="center" vertical="center" wrapText="1"/>
    </xf>
    <xf numFmtId="1" fontId="2" fillId="34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1" fontId="16" fillId="34" borderId="11" xfId="0" applyNumberFormat="1" applyFont="1" applyFill="1" applyBorder="1" applyAlignment="1">
      <alignment horizontal="center" vertical="center" wrapText="1"/>
    </xf>
    <xf numFmtId="1" fontId="16" fillId="34" borderId="13" xfId="0" applyNumberFormat="1" applyFont="1" applyFill="1" applyBorder="1" applyAlignment="1">
      <alignment horizontal="center" vertical="center" wrapText="1"/>
    </xf>
    <xf numFmtId="1" fontId="16" fillId="34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168" fontId="2" fillId="0" borderId="13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168" fontId="9" fillId="32" borderId="11" xfId="0" applyNumberFormat="1" applyFont="1" applyFill="1" applyBorder="1" applyAlignment="1">
      <alignment horizontal="center" vertical="center" wrapText="1"/>
    </xf>
    <xf numFmtId="168" fontId="9" fillId="32" borderId="13" xfId="0" applyNumberFormat="1" applyFont="1" applyFill="1" applyBorder="1" applyAlignment="1">
      <alignment horizontal="center" vertical="center" wrapText="1"/>
    </xf>
    <xf numFmtId="168" fontId="9" fillId="32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8" fontId="2" fillId="34" borderId="11" xfId="0" applyNumberFormat="1" applyFont="1" applyFill="1" applyBorder="1" applyAlignment="1">
      <alignment horizontal="center" vertical="center" wrapText="1"/>
    </xf>
    <xf numFmtId="168" fontId="2" fillId="34" borderId="13" xfId="0" applyNumberFormat="1" applyFont="1" applyFill="1" applyBorder="1" applyAlignment="1">
      <alignment horizontal="center" vertical="center" wrapText="1"/>
    </xf>
    <xf numFmtId="168" fontId="2" fillId="3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zoomScale="110" zoomScaleNormal="110" zoomScalePageLayoutView="0" workbookViewId="0" topLeftCell="A218">
      <selection activeCell="D235" sqref="D235"/>
    </sheetView>
  </sheetViews>
  <sheetFormatPr defaultColWidth="8.8515625" defaultRowHeight="15"/>
  <cols>
    <col min="1" max="1" width="19.28125" style="1" customWidth="1"/>
    <col min="2" max="2" width="9.28125" style="1" customWidth="1"/>
    <col min="3" max="3" width="9.421875" style="1" customWidth="1"/>
    <col min="4" max="4" width="9.00390625" style="1" customWidth="1"/>
    <col min="5" max="5" width="10.28125" style="1" customWidth="1"/>
    <col min="6" max="6" width="13.140625" style="1" customWidth="1"/>
    <col min="7" max="7" width="8.8515625" style="1" customWidth="1"/>
    <col min="8" max="8" width="14.8515625" style="1" customWidth="1"/>
    <col min="9" max="9" width="11.8515625" style="1" customWidth="1"/>
    <col min="10" max="10" width="9.8515625" style="1" customWidth="1"/>
    <col min="11" max="16384" width="8.8515625" style="1" customWidth="1"/>
  </cols>
  <sheetData>
    <row r="1" ht="15">
      <c r="J1" s="3" t="s">
        <v>1</v>
      </c>
    </row>
    <row r="2" spans="1:10" ht="35.25" customHeight="1">
      <c r="A2" s="180" t="s">
        <v>65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8" customHeight="1">
      <c r="A3" s="181" t="s">
        <v>102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ht="48" customHeight="1">
      <c r="A4" s="181" t="s">
        <v>27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s="5" customFormat="1" ht="105" customHeight="1">
      <c r="A5" s="182" t="s">
        <v>8</v>
      </c>
      <c r="B5" s="182" t="s">
        <v>2</v>
      </c>
      <c r="C5" s="182" t="s">
        <v>10</v>
      </c>
      <c r="D5" s="182"/>
      <c r="E5" s="182"/>
      <c r="F5" s="182" t="s">
        <v>11</v>
      </c>
      <c r="G5" s="182"/>
      <c r="H5" s="182"/>
      <c r="I5" s="182"/>
      <c r="J5" s="182"/>
    </row>
    <row r="6" spans="1:10" s="5" customFormat="1" ht="96.75" customHeight="1">
      <c r="A6" s="182"/>
      <c r="B6" s="182"/>
      <c r="C6" s="8" t="s">
        <v>3</v>
      </c>
      <c r="D6" s="64" t="s">
        <v>4</v>
      </c>
      <c r="E6" s="8" t="s">
        <v>9</v>
      </c>
      <c r="F6" s="8" t="s">
        <v>5</v>
      </c>
      <c r="G6" s="8" t="s">
        <v>6</v>
      </c>
      <c r="H6" s="8" t="s">
        <v>66</v>
      </c>
      <c r="I6" s="64" t="s">
        <v>7</v>
      </c>
      <c r="J6" s="8" t="s">
        <v>9</v>
      </c>
    </row>
    <row r="7" spans="1:10" s="7" customFormat="1" ht="15" customHeight="1">
      <c r="A7" s="8">
        <v>1</v>
      </c>
      <c r="B7" s="8">
        <v>2</v>
      </c>
      <c r="C7" s="8">
        <v>3</v>
      </c>
      <c r="D7" s="64">
        <v>4</v>
      </c>
      <c r="E7" s="8">
        <v>5</v>
      </c>
      <c r="F7" s="8">
        <v>6</v>
      </c>
      <c r="G7" s="8">
        <v>7</v>
      </c>
      <c r="H7" s="8">
        <v>8</v>
      </c>
      <c r="I7" s="64">
        <v>9</v>
      </c>
      <c r="J7" s="8">
        <v>10</v>
      </c>
    </row>
    <row r="8" spans="1:10" s="21" customFormat="1" ht="51.75" customHeight="1">
      <c r="A8" s="168" t="s">
        <v>69</v>
      </c>
      <c r="B8" s="171" t="s">
        <v>12</v>
      </c>
      <c r="C8" s="171">
        <f>C11+C14+C17+C20+C23+C26+C29+C32+C35+C38+C41+C44+C47+C50+C53+C56+C59+C62+C65+C68+C71+C74</f>
        <v>1350</v>
      </c>
      <c r="D8" s="171">
        <f>D11+D14+D17+D20+D23+D26+D29+D32+D35+D38+D41+D44+D47+D50+D53+D56+D59+D62+D65+D68+D71+D74</f>
        <v>1345</v>
      </c>
      <c r="E8" s="174">
        <f>D8/C8*100</f>
        <v>99.62962962962963</v>
      </c>
      <c r="F8" s="37" t="s">
        <v>13</v>
      </c>
      <c r="G8" s="24" t="s">
        <v>14</v>
      </c>
      <c r="H8" s="28">
        <f>(H11+H14+H17+H20+H23+H26+H29+H32+H35+H38+H41+H44+H47+H50+H53+H56+H59+H62+H65+H68+H71+H74)/22</f>
        <v>100</v>
      </c>
      <c r="I8" s="28">
        <f>(I11+I14+I17+I20+I23+I26+I29+I32+I35+I38+I41+I44+I47+I50+I53+I56+I59+I62+I65+I68+I71+I74)/22</f>
        <v>99.77272727272727</v>
      </c>
      <c r="J8" s="28">
        <f>I8/H8*100</f>
        <v>99.77272727272727</v>
      </c>
    </row>
    <row r="9" spans="1:10" s="21" customFormat="1" ht="94.5" customHeight="1">
      <c r="A9" s="169"/>
      <c r="B9" s="172"/>
      <c r="C9" s="172"/>
      <c r="D9" s="172"/>
      <c r="E9" s="175"/>
      <c r="F9" s="48" t="s">
        <v>25</v>
      </c>
      <c r="G9" s="24" t="s">
        <v>14</v>
      </c>
      <c r="H9" s="28">
        <f>(H12+H15+H18+H21+H24+H27+H30+H33+H36+H39+H42+H45+H48+H51+H54+H57+H60+H63+H66+H69+H72+H75)/22</f>
        <v>95.13636363636364</v>
      </c>
      <c r="I9" s="28">
        <f>(I12+I15+I18+I21+I24+I27+I30+I33+I36+I39+I42+I45+I48+I51+I54+I57+I60+I63+I66+I69+I72+I75)/22</f>
        <v>92.63636363636364</v>
      </c>
      <c r="J9" s="28">
        <f>I9/H9*100</f>
        <v>97.37219302436694</v>
      </c>
    </row>
    <row r="10" spans="1:10" s="21" customFormat="1" ht="114.75" customHeight="1">
      <c r="A10" s="170"/>
      <c r="B10" s="173"/>
      <c r="C10" s="173"/>
      <c r="D10" s="173"/>
      <c r="E10" s="176"/>
      <c r="F10" s="38" t="s">
        <v>70</v>
      </c>
      <c r="G10" s="24" t="s">
        <v>71</v>
      </c>
      <c r="H10" s="28">
        <f>H13+H16+H19+H22+H25+H28+H31+H34+H37+H40+H43+H46+H49+H52+H55+H58+H61+H64+H67+H70+H73+H76</f>
        <v>0</v>
      </c>
      <c r="I10" s="28">
        <v>0</v>
      </c>
      <c r="J10" s="28">
        <v>0</v>
      </c>
    </row>
    <row r="11" spans="1:10" ht="58.5" customHeight="1">
      <c r="A11" s="150" t="s">
        <v>28</v>
      </c>
      <c r="B11" s="177" t="s">
        <v>12</v>
      </c>
      <c r="C11" s="153">
        <v>45</v>
      </c>
      <c r="D11" s="112">
        <v>36</v>
      </c>
      <c r="E11" s="156">
        <f>D11/C11*100</f>
        <v>80</v>
      </c>
      <c r="F11" s="15" t="s">
        <v>13</v>
      </c>
      <c r="G11" s="12" t="s">
        <v>14</v>
      </c>
      <c r="H11" s="12">
        <v>100</v>
      </c>
      <c r="I11" s="51">
        <v>100</v>
      </c>
      <c r="J11" s="12">
        <f aca="true" t="shared" si="0" ref="J11:J94">I11/H11*100</f>
        <v>100</v>
      </c>
    </row>
    <row r="12" spans="1:10" ht="95.25" customHeight="1">
      <c r="A12" s="151"/>
      <c r="B12" s="178"/>
      <c r="C12" s="154"/>
      <c r="D12" s="139"/>
      <c r="E12" s="157"/>
      <c r="F12" s="16" t="s">
        <v>67</v>
      </c>
      <c r="G12" s="12" t="s">
        <v>14</v>
      </c>
      <c r="H12" s="17">
        <v>95</v>
      </c>
      <c r="I12" s="51">
        <v>100</v>
      </c>
      <c r="J12" s="17">
        <f t="shared" si="0"/>
        <v>105.26315789473684</v>
      </c>
    </row>
    <row r="13" spans="1:10" ht="116.25" customHeight="1">
      <c r="A13" s="152"/>
      <c r="B13" s="179"/>
      <c r="C13" s="155"/>
      <c r="D13" s="113"/>
      <c r="E13" s="158"/>
      <c r="F13" s="49" t="s">
        <v>70</v>
      </c>
      <c r="G13" s="12" t="s">
        <v>71</v>
      </c>
      <c r="H13" s="13">
        <v>0</v>
      </c>
      <c r="I13" s="51">
        <v>0</v>
      </c>
      <c r="J13" s="17">
        <v>100</v>
      </c>
    </row>
    <row r="14" spans="1:10" ht="60" customHeight="1">
      <c r="A14" s="120" t="s">
        <v>29</v>
      </c>
      <c r="B14" s="122" t="s">
        <v>12</v>
      </c>
      <c r="C14" s="122">
        <v>34</v>
      </c>
      <c r="D14" s="122">
        <v>30</v>
      </c>
      <c r="E14" s="147">
        <f>D14/C14*100</f>
        <v>88.23529411764706</v>
      </c>
      <c r="F14" s="85" t="s">
        <v>13</v>
      </c>
      <c r="G14" s="69" t="s">
        <v>14</v>
      </c>
      <c r="H14" s="69">
        <v>100</v>
      </c>
      <c r="I14" s="69">
        <v>100</v>
      </c>
      <c r="J14" s="69">
        <f t="shared" si="0"/>
        <v>100</v>
      </c>
    </row>
    <row r="15" spans="1:10" ht="96" customHeight="1">
      <c r="A15" s="145"/>
      <c r="B15" s="146"/>
      <c r="C15" s="146"/>
      <c r="D15" s="146"/>
      <c r="E15" s="148"/>
      <c r="F15" s="86" t="s">
        <v>67</v>
      </c>
      <c r="G15" s="69" t="s">
        <v>14</v>
      </c>
      <c r="H15" s="89">
        <v>90</v>
      </c>
      <c r="I15" s="89">
        <v>90</v>
      </c>
      <c r="J15" s="89">
        <f t="shared" si="0"/>
        <v>100</v>
      </c>
    </row>
    <row r="16" spans="1:10" ht="116.25" customHeight="1">
      <c r="A16" s="121"/>
      <c r="B16" s="123"/>
      <c r="C16" s="123"/>
      <c r="D16" s="123"/>
      <c r="E16" s="149"/>
      <c r="F16" s="86" t="s">
        <v>70</v>
      </c>
      <c r="G16" s="69" t="s">
        <v>71</v>
      </c>
      <c r="H16" s="90">
        <v>0</v>
      </c>
      <c r="I16" s="69">
        <v>0</v>
      </c>
      <c r="J16" s="89">
        <v>100</v>
      </c>
    </row>
    <row r="17" spans="1:10" ht="60" customHeight="1">
      <c r="A17" s="150" t="s">
        <v>30</v>
      </c>
      <c r="B17" s="153" t="s">
        <v>12</v>
      </c>
      <c r="C17" s="153">
        <v>20</v>
      </c>
      <c r="D17" s="112">
        <v>26</v>
      </c>
      <c r="E17" s="156">
        <f>D17/C17*100</f>
        <v>130</v>
      </c>
      <c r="F17" s="15" t="s">
        <v>13</v>
      </c>
      <c r="G17" s="51" t="s">
        <v>14</v>
      </c>
      <c r="H17" s="51">
        <v>100</v>
      </c>
      <c r="I17" s="51">
        <v>100</v>
      </c>
      <c r="J17" s="12">
        <f t="shared" si="0"/>
        <v>100</v>
      </c>
    </row>
    <row r="18" spans="1:10" ht="94.5" customHeight="1">
      <c r="A18" s="151"/>
      <c r="B18" s="154"/>
      <c r="C18" s="154"/>
      <c r="D18" s="139"/>
      <c r="E18" s="157"/>
      <c r="F18" s="16" t="s">
        <v>67</v>
      </c>
      <c r="G18" s="51" t="s">
        <v>14</v>
      </c>
      <c r="H18" s="68">
        <v>100</v>
      </c>
      <c r="I18" s="51">
        <v>100</v>
      </c>
      <c r="J18" s="17">
        <f t="shared" si="0"/>
        <v>100</v>
      </c>
    </row>
    <row r="19" spans="1:10" ht="117" customHeight="1">
      <c r="A19" s="152"/>
      <c r="B19" s="155"/>
      <c r="C19" s="155"/>
      <c r="D19" s="113"/>
      <c r="E19" s="158"/>
      <c r="F19" s="49" t="s">
        <v>70</v>
      </c>
      <c r="G19" s="51" t="s">
        <v>71</v>
      </c>
      <c r="H19" s="54">
        <v>0</v>
      </c>
      <c r="I19" s="51">
        <v>0</v>
      </c>
      <c r="J19" s="17">
        <v>100</v>
      </c>
    </row>
    <row r="20" spans="1:10" ht="67.5" customHeight="1">
      <c r="A20" s="110" t="s">
        <v>31</v>
      </c>
      <c r="B20" s="112" t="s">
        <v>12</v>
      </c>
      <c r="C20" s="112">
        <v>53</v>
      </c>
      <c r="D20" s="112">
        <v>51</v>
      </c>
      <c r="E20" s="140">
        <f>D20/C20*100</f>
        <v>96.22641509433963</v>
      </c>
      <c r="F20" s="67" t="s">
        <v>13</v>
      </c>
      <c r="G20" s="51" t="s">
        <v>14</v>
      </c>
      <c r="H20" s="51">
        <v>100</v>
      </c>
      <c r="I20" s="51">
        <v>100</v>
      </c>
      <c r="J20" s="12">
        <f t="shared" si="0"/>
        <v>100</v>
      </c>
    </row>
    <row r="21" spans="1:10" ht="91.5" customHeight="1">
      <c r="A21" s="138"/>
      <c r="B21" s="139"/>
      <c r="C21" s="139"/>
      <c r="D21" s="139"/>
      <c r="E21" s="141"/>
      <c r="F21" s="49" t="s">
        <v>67</v>
      </c>
      <c r="G21" s="51" t="s">
        <v>14</v>
      </c>
      <c r="H21" s="68">
        <v>100</v>
      </c>
      <c r="I21" s="51">
        <v>100</v>
      </c>
      <c r="J21" s="17">
        <f t="shared" si="0"/>
        <v>100</v>
      </c>
    </row>
    <row r="22" spans="1:10" ht="120" customHeight="1">
      <c r="A22" s="111"/>
      <c r="B22" s="113"/>
      <c r="C22" s="113"/>
      <c r="D22" s="113"/>
      <c r="E22" s="142"/>
      <c r="F22" s="49" t="s">
        <v>70</v>
      </c>
      <c r="G22" s="51" t="s">
        <v>71</v>
      </c>
      <c r="H22" s="54">
        <v>0</v>
      </c>
      <c r="I22" s="51">
        <v>0</v>
      </c>
      <c r="J22" s="17">
        <v>100</v>
      </c>
    </row>
    <row r="23" spans="1:10" ht="74.25" customHeight="1">
      <c r="A23" s="110" t="s">
        <v>41</v>
      </c>
      <c r="B23" s="112" t="s">
        <v>12</v>
      </c>
      <c r="C23" s="112">
        <v>9</v>
      </c>
      <c r="D23" s="112">
        <v>9</v>
      </c>
      <c r="E23" s="140">
        <f>D23/C23*100</f>
        <v>100</v>
      </c>
      <c r="F23" s="67" t="s">
        <v>13</v>
      </c>
      <c r="G23" s="51" t="s">
        <v>14</v>
      </c>
      <c r="H23" s="51">
        <v>100</v>
      </c>
      <c r="I23" s="51">
        <v>100</v>
      </c>
      <c r="J23" s="51">
        <f t="shared" si="0"/>
        <v>100</v>
      </c>
    </row>
    <row r="24" spans="1:10" ht="93" customHeight="1">
      <c r="A24" s="138"/>
      <c r="B24" s="139"/>
      <c r="C24" s="139"/>
      <c r="D24" s="139"/>
      <c r="E24" s="141"/>
      <c r="F24" s="49" t="s">
        <v>67</v>
      </c>
      <c r="G24" s="51" t="s">
        <v>14</v>
      </c>
      <c r="H24" s="68">
        <v>100</v>
      </c>
      <c r="I24" s="51">
        <v>100</v>
      </c>
      <c r="J24" s="68">
        <f t="shared" si="0"/>
        <v>100</v>
      </c>
    </row>
    <row r="25" spans="1:10" ht="114" customHeight="1">
      <c r="A25" s="111"/>
      <c r="B25" s="113"/>
      <c r="C25" s="113"/>
      <c r="D25" s="113"/>
      <c r="E25" s="142"/>
      <c r="F25" s="49" t="s">
        <v>70</v>
      </c>
      <c r="G25" s="51" t="s">
        <v>71</v>
      </c>
      <c r="H25" s="54">
        <v>0</v>
      </c>
      <c r="I25" s="51">
        <v>0</v>
      </c>
      <c r="J25" s="68">
        <v>100</v>
      </c>
    </row>
    <row r="26" spans="1:10" ht="70.5" customHeight="1">
      <c r="A26" s="110" t="s">
        <v>32</v>
      </c>
      <c r="B26" s="112" t="s">
        <v>12</v>
      </c>
      <c r="C26" s="112">
        <v>51</v>
      </c>
      <c r="D26" s="112">
        <v>51</v>
      </c>
      <c r="E26" s="140">
        <f>D26/C26*100</f>
        <v>100</v>
      </c>
      <c r="F26" s="67" t="s">
        <v>13</v>
      </c>
      <c r="G26" s="51" t="s">
        <v>14</v>
      </c>
      <c r="H26" s="51">
        <v>100</v>
      </c>
      <c r="I26" s="51">
        <v>95</v>
      </c>
      <c r="J26" s="12">
        <f t="shared" si="0"/>
        <v>95</v>
      </c>
    </row>
    <row r="27" spans="1:10" ht="89.25" customHeight="1">
      <c r="A27" s="138"/>
      <c r="B27" s="139"/>
      <c r="C27" s="139"/>
      <c r="D27" s="139"/>
      <c r="E27" s="141"/>
      <c r="F27" s="49" t="s">
        <v>67</v>
      </c>
      <c r="G27" s="51" t="s">
        <v>14</v>
      </c>
      <c r="H27" s="68">
        <v>95</v>
      </c>
      <c r="I27" s="51">
        <v>100</v>
      </c>
      <c r="J27" s="17">
        <f t="shared" si="0"/>
        <v>105.26315789473684</v>
      </c>
    </row>
    <row r="28" spans="1:10" ht="116.25" customHeight="1">
      <c r="A28" s="111"/>
      <c r="B28" s="113"/>
      <c r="C28" s="113"/>
      <c r="D28" s="113"/>
      <c r="E28" s="142"/>
      <c r="F28" s="49" t="s">
        <v>70</v>
      </c>
      <c r="G28" s="51" t="s">
        <v>71</v>
      </c>
      <c r="H28" s="54">
        <v>0</v>
      </c>
      <c r="I28" s="82">
        <v>0</v>
      </c>
      <c r="J28" s="17">
        <v>100</v>
      </c>
    </row>
    <row r="29" spans="1:10" ht="59.25" customHeight="1">
      <c r="A29" s="150" t="s">
        <v>33</v>
      </c>
      <c r="B29" s="153" t="s">
        <v>12</v>
      </c>
      <c r="C29" s="153">
        <v>160</v>
      </c>
      <c r="D29" s="112">
        <v>157</v>
      </c>
      <c r="E29" s="140">
        <f>D29/C29*100</f>
        <v>98.125</v>
      </c>
      <c r="F29" s="67" t="s">
        <v>13</v>
      </c>
      <c r="G29" s="51" t="s">
        <v>14</v>
      </c>
      <c r="H29" s="51">
        <v>100</v>
      </c>
      <c r="I29" s="51">
        <v>100</v>
      </c>
      <c r="J29" s="12">
        <f t="shared" si="0"/>
        <v>100</v>
      </c>
    </row>
    <row r="30" spans="1:10" ht="90.75" customHeight="1">
      <c r="A30" s="151"/>
      <c r="B30" s="154"/>
      <c r="C30" s="154"/>
      <c r="D30" s="139"/>
      <c r="E30" s="141"/>
      <c r="F30" s="49" t="s">
        <v>67</v>
      </c>
      <c r="G30" s="51" t="s">
        <v>14</v>
      </c>
      <c r="H30" s="68">
        <v>90</v>
      </c>
      <c r="I30" s="51">
        <v>90</v>
      </c>
      <c r="J30" s="17">
        <f t="shared" si="0"/>
        <v>100</v>
      </c>
    </row>
    <row r="31" spans="1:10" ht="116.25" customHeight="1">
      <c r="A31" s="152"/>
      <c r="B31" s="155"/>
      <c r="C31" s="155"/>
      <c r="D31" s="113"/>
      <c r="E31" s="142"/>
      <c r="F31" s="49" t="s">
        <v>70</v>
      </c>
      <c r="G31" s="51" t="s">
        <v>71</v>
      </c>
      <c r="H31" s="54">
        <v>0</v>
      </c>
      <c r="I31" s="51">
        <v>0</v>
      </c>
      <c r="J31" s="17">
        <v>100</v>
      </c>
    </row>
    <row r="32" spans="1:10" ht="60" customHeight="1">
      <c r="A32" s="150" t="s">
        <v>34</v>
      </c>
      <c r="B32" s="153" t="s">
        <v>12</v>
      </c>
      <c r="C32" s="153">
        <v>127</v>
      </c>
      <c r="D32" s="112">
        <v>127</v>
      </c>
      <c r="E32" s="156">
        <f>D32/C32*100</f>
        <v>100</v>
      </c>
      <c r="F32" s="15" t="s">
        <v>13</v>
      </c>
      <c r="G32" s="12" t="s">
        <v>14</v>
      </c>
      <c r="H32" s="12">
        <v>100</v>
      </c>
      <c r="I32" s="51">
        <v>100</v>
      </c>
      <c r="J32" s="12">
        <f t="shared" si="0"/>
        <v>100</v>
      </c>
    </row>
    <row r="33" spans="1:10" ht="94.5" customHeight="1">
      <c r="A33" s="151"/>
      <c r="B33" s="154"/>
      <c r="C33" s="154"/>
      <c r="D33" s="139"/>
      <c r="E33" s="157"/>
      <c r="F33" s="16" t="s">
        <v>67</v>
      </c>
      <c r="G33" s="12" t="s">
        <v>14</v>
      </c>
      <c r="H33" s="17">
        <v>92</v>
      </c>
      <c r="I33" s="51">
        <v>100</v>
      </c>
      <c r="J33" s="17">
        <f t="shared" si="0"/>
        <v>108.69565217391303</v>
      </c>
    </row>
    <row r="34" spans="1:10" ht="115.5" customHeight="1">
      <c r="A34" s="152"/>
      <c r="B34" s="155"/>
      <c r="C34" s="155"/>
      <c r="D34" s="113"/>
      <c r="E34" s="158"/>
      <c r="F34" s="49" t="s">
        <v>70</v>
      </c>
      <c r="G34" s="12" t="s">
        <v>71</v>
      </c>
      <c r="H34" s="13">
        <v>0</v>
      </c>
      <c r="I34" s="51">
        <v>0</v>
      </c>
      <c r="J34" s="17">
        <v>100</v>
      </c>
    </row>
    <row r="35" spans="1:10" ht="60.75" customHeight="1">
      <c r="A35" s="150" t="s">
        <v>35</v>
      </c>
      <c r="B35" s="153" t="s">
        <v>12</v>
      </c>
      <c r="C35" s="153">
        <v>97</v>
      </c>
      <c r="D35" s="112">
        <v>100</v>
      </c>
      <c r="E35" s="140">
        <f>D35/C35*100</f>
        <v>103.09278350515463</v>
      </c>
      <c r="F35" s="67" t="s">
        <v>13</v>
      </c>
      <c r="G35" s="51" t="s">
        <v>14</v>
      </c>
      <c r="H35" s="51">
        <v>100</v>
      </c>
      <c r="I35" s="51">
        <v>100</v>
      </c>
      <c r="J35" s="12">
        <f t="shared" si="0"/>
        <v>100</v>
      </c>
    </row>
    <row r="36" spans="1:10" ht="94.5" customHeight="1">
      <c r="A36" s="151"/>
      <c r="B36" s="154"/>
      <c r="C36" s="154"/>
      <c r="D36" s="139"/>
      <c r="E36" s="141"/>
      <c r="F36" s="49" t="s">
        <v>67</v>
      </c>
      <c r="G36" s="51" t="s">
        <v>14</v>
      </c>
      <c r="H36" s="68">
        <v>90</v>
      </c>
      <c r="I36" s="51">
        <v>90</v>
      </c>
      <c r="J36" s="17">
        <f t="shared" si="0"/>
        <v>100</v>
      </c>
    </row>
    <row r="37" spans="1:10" ht="119.25" customHeight="1">
      <c r="A37" s="152"/>
      <c r="B37" s="155"/>
      <c r="C37" s="155"/>
      <c r="D37" s="113"/>
      <c r="E37" s="142"/>
      <c r="F37" s="49" t="s">
        <v>70</v>
      </c>
      <c r="G37" s="51" t="s">
        <v>71</v>
      </c>
      <c r="H37" s="54">
        <v>0</v>
      </c>
      <c r="I37" s="51">
        <v>0</v>
      </c>
      <c r="J37" s="17">
        <v>100</v>
      </c>
    </row>
    <row r="38" spans="1:10" ht="58.5" customHeight="1">
      <c r="A38" s="150" t="s">
        <v>36</v>
      </c>
      <c r="B38" s="153" t="s">
        <v>12</v>
      </c>
      <c r="C38" s="153">
        <v>152</v>
      </c>
      <c r="D38" s="112">
        <v>153</v>
      </c>
      <c r="E38" s="156">
        <f>D38/C38*100</f>
        <v>100.6578947368421</v>
      </c>
      <c r="F38" s="15" t="s">
        <v>13</v>
      </c>
      <c r="G38" s="12" t="s">
        <v>14</v>
      </c>
      <c r="H38" s="12">
        <v>100</v>
      </c>
      <c r="I38" s="51">
        <v>100</v>
      </c>
      <c r="J38" s="12">
        <f t="shared" si="0"/>
        <v>100</v>
      </c>
    </row>
    <row r="39" spans="1:10" ht="93" customHeight="1">
      <c r="A39" s="151"/>
      <c r="B39" s="154"/>
      <c r="C39" s="154"/>
      <c r="D39" s="139"/>
      <c r="E39" s="157"/>
      <c r="F39" s="16" t="s">
        <v>67</v>
      </c>
      <c r="G39" s="12" t="s">
        <v>14</v>
      </c>
      <c r="H39" s="12">
        <v>86</v>
      </c>
      <c r="I39" s="51">
        <v>100</v>
      </c>
      <c r="J39" s="17">
        <f t="shared" si="0"/>
        <v>116.27906976744187</v>
      </c>
    </row>
    <row r="40" spans="1:10" ht="114.75" customHeight="1">
      <c r="A40" s="152"/>
      <c r="B40" s="155"/>
      <c r="C40" s="155"/>
      <c r="D40" s="113"/>
      <c r="E40" s="158"/>
      <c r="F40" s="16" t="s">
        <v>70</v>
      </c>
      <c r="G40" s="12" t="s">
        <v>71</v>
      </c>
      <c r="H40" s="12">
        <v>0</v>
      </c>
      <c r="I40" s="51">
        <v>0</v>
      </c>
      <c r="J40" s="17">
        <v>100</v>
      </c>
    </row>
    <row r="41" spans="1:10" ht="60.75" customHeight="1">
      <c r="A41" s="150" t="s">
        <v>37</v>
      </c>
      <c r="B41" s="153" t="s">
        <v>12</v>
      </c>
      <c r="C41" s="153">
        <v>139</v>
      </c>
      <c r="D41" s="112">
        <v>134</v>
      </c>
      <c r="E41" s="140">
        <f>D41/C41*100</f>
        <v>96.40287769784173</v>
      </c>
      <c r="F41" s="67" t="s">
        <v>13</v>
      </c>
      <c r="G41" s="51" t="s">
        <v>14</v>
      </c>
      <c r="H41" s="51">
        <v>100</v>
      </c>
      <c r="I41" s="51">
        <v>100</v>
      </c>
      <c r="J41" s="51">
        <f t="shared" si="0"/>
        <v>100</v>
      </c>
    </row>
    <row r="42" spans="1:10" ht="95.25" customHeight="1">
      <c r="A42" s="151"/>
      <c r="B42" s="154"/>
      <c r="C42" s="154"/>
      <c r="D42" s="139"/>
      <c r="E42" s="141"/>
      <c r="F42" s="49" t="s">
        <v>67</v>
      </c>
      <c r="G42" s="51" t="s">
        <v>14</v>
      </c>
      <c r="H42" s="51">
        <v>100</v>
      </c>
      <c r="I42" s="51">
        <v>100</v>
      </c>
      <c r="J42" s="68">
        <f t="shared" si="0"/>
        <v>100</v>
      </c>
    </row>
    <row r="43" spans="1:10" ht="115.5" customHeight="1">
      <c r="A43" s="152"/>
      <c r="B43" s="155"/>
      <c r="C43" s="155"/>
      <c r="D43" s="113"/>
      <c r="E43" s="142"/>
      <c r="F43" s="49" t="s">
        <v>70</v>
      </c>
      <c r="G43" s="51" t="s">
        <v>71</v>
      </c>
      <c r="H43" s="51">
        <v>0</v>
      </c>
      <c r="I43" s="51">
        <v>0</v>
      </c>
      <c r="J43" s="68">
        <v>100</v>
      </c>
    </row>
    <row r="44" spans="1:10" ht="59.25" customHeight="1">
      <c r="A44" s="150" t="s">
        <v>38</v>
      </c>
      <c r="B44" s="112" t="s">
        <v>12</v>
      </c>
      <c r="C44" s="112">
        <v>24</v>
      </c>
      <c r="D44" s="112">
        <v>23</v>
      </c>
      <c r="E44" s="140">
        <f>D44/C44*100</f>
        <v>95.83333333333334</v>
      </c>
      <c r="F44" s="67" t="s">
        <v>13</v>
      </c>
      <c r="G44" s="51" t="s">
        <v>14</v>
      </c>
      <c r="H44" s="51">
        <v>100</v>
      </c>
      <c r="I44" s="51">
        <v>100</v>
      </c>
      <c r="J44" s="51">
        <f t="shared" si="0"/>
        <v>100</v>
      </c>
    </row>
    <row r="45" spans="1:10" ht="93.75" customHeight="1">
      <c r="A45" s="151"/>
      <c r="B45" s="139"/>
      <c r="C45" s="139"/>
      <c r="D45" s="139"/>
      <c r="E45" s="141"/>
      <c r="F45" s="49" t="s">
        <v>67</v>
      </c>
      <c r="G45" s="51" t="s">
        <v>14</v>
      </c>
      <c r="H45" s="68">
        <v>100</v>
      </c>
      <c r="I45" s="51">
        <v>100</v>
      </c>
      <c r="J45" s="68">
        <f t="shared" si="0"/>
        <v>100</v>
      </c>
    </row>
    <row r="46" spans="1:10" ht="114.75" customHeight="1">
      <c r="A46" s="152"/>
      <c r="B46" s="113"/>
      <c r="C46" s="113"/>
      <c r="D46" s="113"/>
      <c r="E46" s="142"/>
      <c r="F46" s="49" t="s">
        <v>70</v>
      </c>
      <c r="G46" s="51" t="s">
        <v>71</v>
      </c>
      <c r="H46" s="54">
        <v>0</v>
      </c>
      <c r="I46" s="51">
        <v>0</v>
      </c>
      <c r="J46" s="68">
        <v>100</v>
      </c>
    </row>
    <row r="47" spans="1:10" ht="58.5" customHeight="1">
      <c r="A47" s="150" t="s">
        <v>39</v>
      </c>
      <c r="B47" s="153" t="s">
        <v>12</v>
      </c>
      <c r="C47" s="112">
        <v>29</v>
      </c>
      <c r="D47" s="112">
        <v>24</v>
      </c>
      <c r="E47" s="140">
        <f>D47/C47*100</f>
        <v>82.75862068965517</v>
      </c>
      <c r="F47" s="67" t="s">
        <v>13</v>
      </c>
      <c r="G47" s="51" t="s">
        <v>14</v>
      </c>
      <c r="H47" s="51">
        <v>100</v>
      </c>
      <c r="I47" s="51">
        <v>100</v>
      </c>
      <c r="J47" s="12">
        <f t="shared" si="0"/>
        <v>100</v>
      </c>
    </row>
    <row r="48" spans="1:10" ht="93.75" customHeight="1">
      <c r="A48" s="151"/>
      <c r="B48" s="154"/>
      <c r="C48" s="139"/>
      <c r="D48" s="139"/>
      <c r="E48" s="141"/>
      <c r="F48" s="49" t="s">
        <v>67</v>
      </c>
      <c r="G48" s="51" t="s">
        <v>14</v>
      </c>
      <c r="H48" s="51">
        <v>100</v>
      </c>
      <c r="I48" s="51">
        <v>100</v>
      </c>
      <c r="J48" s="17">
        <f t="shared" si="0"/>
        <v>100</v>
      </c>
    </row>
    <row r="49" spans="1:10" ht="115.5" customHeight="1">
      <c r="A49" s="152"/>
      <c r="B49" s="155"/>
      <c r="C49" s="113"/>
      <c r="D49" s="113"/>
      <c r="E49" s="142"/>
      <c r="F49" s="49" t="s">
        <v>70</v>
      </c>
      <c r="G49" s="51" t="s">
        <v>71</v>
      </c>
      <c r="H49" s="51">
        <v>0</v>
      </c>
      <c r="I49" s="51">
        <v>0</v>
      </c>
      <c r="J49" s="17">
        <v>100</v>
      </c>
    </row>
    <row r="50" spans="1:10" ht="58.5" customHeight="1">
      <c r="A50" s="150" t="s">
        <v>40</v>
      </c>
      <c r="B50" s="153" t="s">
        <v>12</v>
      </c>
      <c r="C50" s="153">
        <v>157</v>
      </c>
      <c r="D50" s="112">
        <v>165</v>
      </c>
      <c r="E50" s="165">
        <f>D50/C50*100</f>
        <v>105.09554140127389</v>
      </c>
      <c r="F50" s="15" t="s">
        <v>13</v>
      </c>
      <c r="G50" s="12" t="s">
        <v>14</v>
      </c>
      <c r="H50" s="12">
        <v>100</v>
      </c>
      <c r="I50" s="51">
        <v>100</v>
      </c>
      <c r="J50" s="17">
        <f t="shared" si="0"/>
        <v>100</v>
      </c>
    </row>
    <row r="51" spans="1:10" ht="91.5" customHeight="1">
      <c r="A51" s="151"/>
      <c r="B51" s="154"/>
      <c r="C51" s="154"/>
      <c r="D51" s="139"/>
      <c r="E51" s="166"/>
      <c r="F51" s="16" t="s">
        <v>67</v>
      </c>
      <c r="G51" s="12" t="s">
        <v>14</v>
      </c>
      <c r="H51" s="41">
        <v>90</v>
      </c>
      <c r="I51" s="69">
        <v>93</v>
      </c>
      <c r="J51" s="17">
        <f t="shared" si="0"/>
        <v>103.33333333333334</v>
      </c>
    </row>
    <row r="52" spans="1:10" ht="114.75" customHeight="1">
      <c r="A52" s="152"/>
      <c r="B52" s="155"/>
      <c r="C52" s="155"/>
      <c r="D52" s="113"/>
      <c r="E52" s="167"/>
      <c r="F52" s="16" t="s">
        <v>70</v>
      </c>
      <c r="G52" s="12" t="s">
        <v>71</v>
      </c>
      <c r="H52" s="41">
        <v>0</v>
      </c>
      <c r="I52" s="69">
        <v>0</v>
      </c>
      <c r="J52" s="17">
        <v>100</v>
      </c>
    </row>
    <row r="53" spans="1:10" ht="60" customHeight="1">
      <c r="A53" s="150" t="s">
        <v>42</v>
      </c>
      <c r="B53" s="153" t="s">
        <v>12</v>
      </c>
      <c r="C53" s="153">
        <v>110</v>
      </c>
      <c r="D53" s="112">
        <v>110</v>
      </c>
      <c r="E53" s="156">
        <f>D53/C53*100</f>
        <v>100</v>
      </c>
      <c r="F53" s="15" t="s">
        <v>13</v>
      </c>
      <c r="G53" s="12" t="s">
        <v>14</v>
      </c>
      <c r="H53" s="12">
        <v>100</v>
      </c>
      <c r="I53" s="51">
        <v>100</v>
      </c>
      <c r="J53" s="12">
        <f t="shared" si="0"/>
        <v>100</v>
      </c>
    </row>
    <row r="54" spans="1:10" ht="92.25" customHeight="1">
      <c r="A54" s="151"/>
      <c r="B54" s="154"/>
      <c r="C54" s="154"/>
      <c r="D54" s="139"/>
      <c r="E54" s="157"/>
      <c r="F54" s="16" t="s">
        <v>67</v>
      </c>
      <c r="G54" s="12" t="s">
        <v>14</v>
      </c>
      <c r="H54" s="12">
        <v>95</v>
      </c>
      <c r="I54" s="51">
        <v>90</v>
      </c>
      <c r="J54" s="17">
        <f t="shared" si="0"/>
        <v>94.73684210526315</v>
      </c>
    </row>
    <row r="55" spans="1:10" ht="114.75" customHeight="1">
      <c r="A55" s="152"/>
      <c r="B55" s="155"/>
      <c r="C55" s="155"/>
      <c r="D55" s="113"/>
      <c r="E55" s="158"/>
      <c r="F55" s="16" t="s">
        <v>70</v>
      </c>
      <c r="G55" s="12" t="s">
        <v>71</v>
      </c>
      <c r="H55" s="12">
        <v>0</v>
      </c>
      <c r="I55" s="51">
        <v>0</v>
      </c>
      <c r="J55" s="17">
        <v>100</v>
      </c>
    </row>
    <row r="56" spans="1:10" ht="66" customHeight="1">
      <c r="A56" s="150" t="s">
        <v>43</v>
      </c>
      <c r="B56" s="153" t="s">
        <v>12</v>
      </c>
      <c r="C56" s="153">
        <v>45</v>
      </c>
      <c r="D56" s="112">
        <v>54</v>
      </c>
      <c r="E56" s="156">
        <f>D56/C56*100</f>
        <v>120</v>
      </c>
      <c r="F56" s="15" t="s">
        <v>13</v>
      </c>
      <c r="G56" s="12" t="s">
        <v>14</v>
      </c>
      <c r="H56" s="12">
        <v>100</v>
      </c>
      <c r="I56" s="51">
        <v>100</v>
      </c>
      <c r="J56" s="12">
        <f t="shared" si="0"/>
        <v>100</v>
      </c>
    </row>
    <row r="57" spans="1:10" ht="92.25" customHeight="1">
      <c r="A57" s="151"/>
      <c r="B57" s="154"/>
      <c r="C57" s="154"/>
      <c r="D57" s="139"/>
      <c r="E57" s="157"/>
      <c r="F57" s="16" t="s">
        <v>67</v>
      </c>
      <c r="G57" s="12" t="s">
        <v>14</v>
      </c>
      <c r="H57" s="12">
        <v>100</v>
      </c>
      <c r="I57" s="51">
        <v>100</v>
      </c>
      <c r="J57" s="17">
        <f t="shared" si="0"/>
        <v>100</v>
      </c>
    </row>
    <row r="58" spans="1:10" ht="114.75" customHeight="1">
      <c r="A58" s="152"/>
      <c r="B58" s="155"/>
      <c r="C58" s="155"/>
      <c r="D58" s="113"/>
      <c r="E58" s="158"/>
      <c r="F58" s="16" t="s">
        <v>70</v>
      </c>
      <c r="G58" s="12" t="s">
        <v>71</v>
      </c>
      <c r="H58" s="12">
        <v>0</v>
      </c>
      <c r="I58" s="51">
        <v>0</v>
      </c>
      <c r="J58" s="17">
        <v>100</v>
      </c>
    </row>
    <row r="59" spans="1:10" ht="60.75" customHeight="1">
      <c r="A59" s="150" t="s">
        <v>44</v>
      </c>
      <c r="B59" s="159" t="s">
        <v>12</v>
      </c>
      <c r="C59" s="159">
        <v>20</v>
      </c>
      <c r="D59" s="122">
        <v>23</v>
      </c>
      <c r="E59" s="162">
        <f>D59/C59*100</f>
        <v>114.99999999999999</v>
      </c>
      <c r="F59" s="43" t="s">
        <v>13</v>
      </c>
      <c r="G59" s="36" t="s">
        <v>14</v>
      </c>
      <c r="H59" s="36">
        <v>100</v>
      </c>
      <c r="I59" s="69">
        <v>100</v>
      </c>
      <c r="J59" s="36">
        <f t="shared" si="0"/>
        <v>100</v>
      </c>
    </row>
    <row r="60" spans="1:10" ht="90.75" customHeight="1">
      <c r="A60" s="151"/>
      <c r="B60" s="160"/>
      <c r="C60" s="160"/>
      <c r="D60" s="146"/>
      <c r="E60" s="163"/>
      <c r="F60" s="44" t="s">
        <v>67</v>
      </c>
      <c r="G60" s="36" t="s">
        <v>14</v>
      </c>
      <c r="H60" s="36">
        <v>95</v>
      </c>
      <c r="I60" s="69">
        <v>100</v>
      </c>
      <c r="J60" s="63">
        <f t="shared" si="0"/>
        <v>105.26315789473684</v>
      </c>
    </row>
    <row r="61" spans="1:10" ht="117" customHeight="1">
      <c r="A61" s="152"/>
      <c r="B61" s="161"/>
      <c r="C61" s="161"/>
      <c r="D61" s="123"/>
      <c r="E61" s="164"/>
      <c r="F61" s="16" t="s">
        <v>70</v>
      </c>
      <c r="G61" s="36" t="s">
        <v>71</v>
      </c>
      <c r="H61" s="36">
        <v>0</v>
      </c>
      <c r="I61" s="69">
        <v>0</v>
      </c>
      <c r="J61" s="36">
        <v>100</v>
      </c>
    </row>
    <row r="62" spans="1:10" ht="59.25" customHeight="1">
      <c r="A62" s="120" t="s">
        <v>45</v>
      </c>
      <c r="B62" s="122" t="s">
        <v>12</v>
      </c>
      <c r="C62" s="122">
        <v>10</v>
      </c>
      <c r="D62" s="122">
        <v>10</v>
      </c>
      <c r="E62" s="147">
        <f>D62/C62*100</f>
        <v>100</v>
      </c>
      <c r="F62" s="85" t="s">
        <v>13</v>
      </c>
      <c r="G62" s="69" t="s">
        <v>14</v>
      </c>
      <c r="H62" s="69">
        <v>100</v>
      </c>
      <c r="I62" s="69">
        <v>100</v>
      </c>
      <c r="J62" s="12">
        <f t="shared" si="0"/>
        <v>100</v>
      </c>
    </row>
    <row r="63" spans="1:10" ht="90" customHeight="1">
      <c r="A63" s="145"/>
      <c r="B63" s="146"/>
      <c r="C63" s="146"/>
      <c r="D63" s="146"/>
      <c r="E63" s="148"/>
      <c r="F63" s="86" t="s">
        <v>67</v>
      </c>
      <c r="G63" s="69" t="s">
        <v>14</v>
      </c>
      <c r="H63" s="69">
        <v>90</v>
      </c>
      <c r="I63" s="69">
        <v>90</v>
      </c>
      <c r="J63" s="12">
        <f t="shared" si="0"/>
        <v>100</v>
      </c>
    </row>
    <row r="64" spans="1:10" ht="119.25" customHeight="1">
      <c r="A64" s="121"/>
      <c r="B64" s="123"/>
      <c r="C64" s="123"/>
      <c r="D64" s="123"/>
      <c r="E64" s="149"/>
      <c r="F64" s="86" t="s">
        <v>70</v>
      </c>
      <c r="G64" s="69" t="s">
        <v>71</v>
      </c>
      <c r="H64" s="69">
        <v>0</v>
      </c>
      <c r="I64" s="69">
        <v>0</v>
      </c>
      <c r="J64" s="17">
        <v>100</v>
      </c>
    </row>
    <row r="65" spans="1:10" ht="69.75" customHeight="1">
      <c r="A65" s="110" t="s">
        <v>46</v>
      </c>
      <c r="B65" s="112" t="s">
        <v>12</v>
      </c>
      <c r="C65" s="112">
        <v>18</v>
      </c>
      <c r="D65" s="112">
        <v>19</v>
      </c>
      <c r="E65" s="140">
        <f>D65/C65*100</f>
        <v>105.55555555555556</v>
      </c>
      <c r="F65" s="67" t="s">
        <v>13</v>
      </c>
      <c r="G65" s="51" t="s">
        <v>14</v>
      </c>
      <c r="H65" s="51">
        <v>100</v>
      </c>
      <c r="I65" s="51">
        <v>100</v>
      </c>
      <c r="J65" s="51">
        <f t="shared" si="0"/>
        <v>100</v>
      </c>
    </row>
    <row r="66" spans="1:10" ht="92.25" customHeight="1">
      <c r="A66" s="138"/>
      <c r="B66" s="139"/>
      <c r="C66" s="139"/>
      <c r="D66" s="139"/>
      <c r="E66" s="141"/>
      <c r="F66" s="49" t="s">
        <v>67</v>
      </c>
      <c r="G66" s="51" t="s">
        <v>14</v>
      </c>
      <c r="H66" s="51">
        <v>95</v>
      </c>
      <c r="I66" s="51">
        <v>95</v>
      </c>
      <c r="J66" s="51">
        <f t="shared" si="0"/>
        <v>100</v>
      </c>
    </row>
    <row r="67" spans="1:10" ht="115.5" customHeight="1">
      <c r="A67" s="111"/>
      <c r="B67" s="113"/>
      <c r="C67" s="113"/>
      <c r="D67" s="113"/>
      <c r="E67" s="142"/>
      <c r="F67" s="49" t="s">
        <v>70</v>
      </c>
      <c r="G67" s="51" t="s">
        <v>71</v>
      </c>
      <c r="H67" s="51">
        <v>0</v>
      </c>
      <c r="I67" s="51">
        <v>0</v>
      </c>
      <c r="J67" s="68">
        <v>100</v>
      </c>
    </row>
    <row r="68" spans="1:10" ht="57.75" customHeight="1">
      <c r="A68" s="110" t="s">
        <v>73</v>
      </c>
      <c r="B68" s="112" t="s">
        <v>12</v>
      </c>
      <c r="C68" s="112">
        <v>20</v>
      </c>
      <c r="D68" s="112">
        <v>17</v>
      </c>
      <c r="E68" s="140">
        <f>D68/C68*100</f>
        <v>85</v>
      </c>
      <c r="F68" s="67" t="s">
        <v>13</v>
      </c>
      <c r="G68" s="51" t="s">
        <v>14</v>
      </c>
      <c r="H68" s="51">
        <v>100</v>
      </c>
      <c r="I68" s="51">
        <v>100</v>
      </c>
      <c r="J68" s="51">
        <f>I68/H68*100</f>
        <v>100</v>
      </c>
    </row>
    <row r="69" spans="1:10" ht="97.5" customHeight="1">
      <c r="A69" s="138"/>
      <c r="B69" s="139"/>
      <c r="C69" s="139"/>
      <c r="D69" s="139"/>
      <c r="E69" s="141"/>
      <c r="F69" s="49" t="s">
        <v>67</v>
      </c>
      <c r="G69" s="51" t="s">
        <v>14</v>
      </c>
      <c r="H69" s="51">
        <v>90</v>
      </c>
      <c r="I69" s="51">
        <v>0</v>
      </c>
      <c r="J69" s="51">
        <f>I69/H69*100</f>
        <v>0</v>
      </c>
    </row>
    <row r="70" spans="1:10" ht="115.5" customHeight="1">
      <c r="A70" s="111"/>
      <c r="B70" s="113"/>
      <c r="C70" s="113"/>
      <c r="D70" s="113"/>
      <c r="E70" s="142"/>
      <c r="F70" s="49" t="s">
        <v>70</v>
      </c>
      <c r="G70" s="51" t="s">
        <v>71</v>
      </c>
      <c r="H70" s="51">
        <v>0</v>
      </c>
      <c r="I70" s="51">
        <v>100</v>
      </c>
      <c r="J70" s="68">
        <v>100</v>
      </c>
    </row>
    <row r="71" spans="1:10" ht="57.75" customHeight="1">
      <c r="A71" s="110" t="s">
        <v>48</v>
      </c>
      <c r="B71" s="112" t="s">
        <v>12</v>
      </c>
      <c r="C71" s="112">
        <v>20</v>
      </c>
      <c r="D71" s="112">
        <v>18</v>
      </c>
      <c r="E71" s="140">
        <f>D71/C71*100</f>
        <v>90</v>
      </c>
      <c r="F71" s="67" t="s">
        <v>13</v>
      </c>
      <c r="G71" s="51" t="s">
        <v>14</v>
      </c>
      <c r="H71" s="51">
        <v>100</v>
      </c>
      <c r="I71" s="51">
        <v>100</v>
      </c>
      <c r="J71" s="51">
        <f>I71/H71*100</f>
        <v>100</v>
      </c>
    </row>
    <row r="72" spans="1:10" ht="92.25" customHeight="1">
      <c r="A72" s="138"/>
      <c r="B72" s="139"/>
      <c r="C72" s="139"/>
      <c r="D72" s="139"/>
      <c r="E72" s="141"/>
      <c r="F72" s="49" t="s">
        <v>67</v>
      </c>
      <c r="G72" s="51" t="s">
        <v>14</v>
      </c>
      <c r="H72" s="51">
        <v>100</v>
      </c>
      <c r="I72" s="51">
        <v>100</v>
      </c>
      <c r="J72" s="51">
        <f>I72/H72*100</f>
        <v>100</v>
      </c>
    </row>
    <row r="73" spans="1:10" ht="115.5" customHeight="1">
      <c r="A73" s="111"/>
      <c r="B73" s="113"/>
      <c r="C73" s="113"/>
      <c r="D73" s="113"/>
      <c r="E73" s="142"/>
      <c r="F73" s="49" t="s">
        <v>70</v>
      </c>
      <c r="G73" s="51" t="s">
        <v>71</v>
      </c>
      <c r="H73" s="51">
        <v>0</v>
      </c>
      <c r="I73" s="51">
        <v>0</v>
      </c>
      <c r="J73" s="68">
        <v>100</v>
      </c>
    </row>
    <row r="74" spans="1:10" ht="57.75" customHeight="1">
      <c r="A74" s="110" t="s">
        <v>72</v>
      </c>
      <c r="B74" s="112" t="s">
        <v>12</v>
      </c>
      <c r="C74" s="112">
        <v>10</v>
      </c>
      <c r="D74" s="112">
        <v>8</v>
      </c>
      <c r="E74" s="140">
        <f>D74/C74*100</f>
        <v>80</v>
      </c>
      <c r="F74" s="67" t="s">
        <v>13</v>
      </c>
      <c r="G74" s="51" t="s">
        <v>14</v>
      </c>
      <c r="H74" s="51">
        <v>100</v>
      </c>
      <c r="I74" s="51">
        <v>100</v>
      </c>
      <c r="J74" s="51">
        <f>I74/H74*100</f>
        <v>100</v>
      </c>
    </row>
    <row r="75" spans="1:10" ht="92.25" customHeight="1">
      <c r="A75" s="138"/>
      <c r="B75" s="139"/>
      <c r="C75" s="139"/>
      <c r="D75" s="139"/>
      <c r="E75" s="141"/>
      <c r="F75" s="49" t="s">
        <v>67</v>
      </c>
      <c r="G75" s="51" t="s">
        <v>14</v>
      </c>
      <c r="H75" s="51">
        <v>100</v>
      </c>
      <c r="I75" s="51">
        <v>100</v>
      </c>
      <c r="J75" s="51">
        <f>I75/H75*100</f>
        <v>100</v>
      </c>
    </row>
    <row r="76" spans="1:10" ht="115.5" customHeight="1">
      <c r="A76" s="111"/>
      <c r="B76" s="113"/>
      <c r="C76" s="113"/>
      <c r="D76" s="113"/>
      <c r="E76" s="142"/>
      <c r="F76" s="49" t="s">
        <v>70</v>
      </c>
      <c r="G76" s="51" t="s">
        <v>71</v>
      </c>
      <c r="H76" s="51">
        <v>0</v>
      </c>
      <c r="I76" s="51">
        <v>0</v>
      </c>
      <c r="J76" s="68">
        <v>100</v>
      </c>
    </row>
    <row r="77" spans="1:10" s="21" customFormat="1" ht="161.25" customHeight="1">
      <c r="A77" s="26" t="s">
        <v>21</v>
      </c>
      <c r="B77" s="23" t="s">
        <v>12</v>
      </c>
      <c r="C77" s="23">
        <f>C82+C87+C92+C95+C99+C104+C109+C113+C118+C122+C127+C131+C135+C140+C144+C148+C153+C157</f>
        <v>3462</v>
      </c>
      <c r="D77" s="23">
        <f>D82+D87+D92+D95+D99+D104+D109+D113+D118+D122+D127+D131+D135+D140+D144+D148+D153+D157</f>
        <v>3510</v>
      </c>
      <c r="E77" s="25">
        <f>D77/C77*100</f>
        <v>101.38648180242636</v>
      </c>
      <c r="F77" s="38" t="s">
        <v>15</v>
      </c>
      <c r="G77" s="24" t="s">
        <v>14</v>
      </c>
      <c r="H77" s="24">
        <v>100</v>
      </c>
      <c r="I77" s="24">
        <v>100</v>
      </c>
      <c r="J77" s="24">
        <f t="shared" si="0"/>
        <v>100</v>
      </c>
    </row>
    <row r="78" spans="1:10" s="29" customFormat="1" ht="47.25" customHeight="1">
      <c r="A78" s="23"/>
      <c r="B78" s="23"/>
      <c r="C78" s="23"/>
      <c r="D78" s="23"/>
      <c r="E78" s="23"/>
      <c r="F78" s="38" t="s">
        <v>16</v>
      </c>
      <c r="G78" s="24" t="s">
        <v>14</v>
      </c>
      <c r="H78" s="24">
        <v>100</v>
      </c>
      <c r="I78" s="24">
        <v>100</v>
      </c>
      <c r="J78" s="24">
        <f t="shared" si="0"/>
        <v>100</v>
      </c>
    </row>
    <row r="79" spans="1:10" s="29" customFormat="1" ht="54.75" customHeight="1">
      <c r="A79" s="23"/>
      <c r="B79" s="23"/>
      <c r="C79" s="23"/>
      <c r="D79" s="23"/>
      <c r="E79" s="23"/>
      <c r="F79" s="38" t="s">
        <v>17</v>
      </c>
      <c r="G79" s="24" t="s">
        <v>14</v>
      </c>
      <c r="H79" s="24">
        <v>100</v>
      </c>
      <c r="I79" s="24">
        <v>100</v>
      </c>
      <c r="J79" s="24">
        <f t="shared" si="0"/>
        <v>100</v>
      </c>
    </row>
    <row r="80" spans="1:10" s="29" customFormat="1" ht="96.75" customHeight="1">
      <c r="A80" s="23"/>
      <c r="B80" s="23"/>
      <c r="C80" s="23"/>
      <c r="D80" s="23"/>
      <c r="E80" s="23"/>
      <c r="F80" s="38" t="s">
        <v>25</v>
      </c>
      <c r="G80" s="24" t="s">
        <v>14</v>
      </c>
      <c r="H80" s="28">
        <f>(H85+H90+H93+H97+H102+H107+H111+H116+H120+H125+H133+H138+H142+H146+H151+H155+H160+H129)/18</f>
        <v>93.61111111111111</v>
      </c>
      <c r="I80" s="28">
        <f>(I85+I90+I93+I97+I102+I107+I111+I116+I120+I125+I133+I138+I142+I146+I151+I155+I160+I129)/18</f>
        <v>94.33333333333333</v>
      </c>
      <c r="J80" s="28">
        <f>I80/H80*100</f>
        <v>100.77151335311572</v>
      </c>
    </row>
    <row r="81" spans="1:10" s="29" customFormat="1" ht="60.75" customHeight="1">
      <c r="A81" s="23"/>
      <c r="B81" s="23"/>
      <c r="C81" s="23"/>
      <c r="D81" s="23"/>
      <c r="E81" s="23"/>
      <c r="F81" s="38" t="s">
        <v>18</v>
      </c>
      <c r="G81" s="24" t="s">
        <v>14</v>
      </c>
      <c r="H81" s="28">
        <f>(H86+H91+H94+H98+H103+H108+H112+H117+H121+H126+H134+H139+H143+H147+H152+H156+H161+H130)/18</f>
        <v>100</v>
      </c>
      <c r="I81" s="28">
        <f>(I86+I91+I94+I98+I103+I108+I112+I117+I121+I126+I134+I139+I143+I147+I152+I156+I161+I130)/18</f>
        <v>99.73333333333333</v>
      </c>
      <c r="J81" s="28">
        <f>I81/H81*100</f>
        <v>99.73333333333333</v>
      </c>
    </row>
    <row r="82" spans="1:10" s="21" customFormat="1" ht="156.75" customHeight="1">
      <c r="A82" s="8" t="s">
        <v>47</v>
      </c>
      <c r="B82" s="18" t="s">
        <v>12</v>
      </c>
      <c r="C82" s="18">
        <v>189</v>
      </c>
      <c r="D82" s="65">
        <v>172</v>
      </c>
      <c r="E82" s="76">
        <f>D82/C82*100</f>
        <v>91.005291005291</v>
      </c>
      <c r="F82" s="49" t="s">
        <v>15</v>
      </c>
      <c r="G82" s="51" t="s">
        <v>14</v>
      </c>
      <c r="H82" s="51">
        <v>100</v>
      </c>
      <c r="I82" s="51">
        <v>100</v>
      </c>
      <c r="J82" s="51">
        <f t="shared" si="0"/>
        <v>100</v>
      </c>
    </row>
    <row r="83" spans="1:10" s="29" customFormat="1" ht="47.25" customHeight="1">
      <c r="A83" s="6"/>
      <c r="B83" s="6"/>
      <c r="C83" s="18"/>
      <c r="D83" s="65"/>
      <c r="E83" s="65"/>
      <c r="F83" s="49" t="s">
        <v>16</v>
      </c>
      <c r="G83" s="51" t="s">
        <v>14</v>
      </c>
      <c r="H83" s="51">
        <v>100</v>
      </c>
      <c r="I83" s="51">
        <v>100</v>
      </c>
      <c r="J83" s="51">
        <f t="shared" si="0"/>
        <v>100</v>
      </c>
    </row>
    <row r="84" spans="1:10" s="29" customFormat="1" ht="48" customHeight="1">
      <c r="A84" s="6"/>
      <c r="B84" s="6"/>
      <c r="C84" s="18"/>
      <c r="D84" s="65"/>
      <c r="E84" s="65"/>
      <c r="F84" s="49" t="s">
        <v>17</v>
      </c>
      <c r="G84" s="51" t="s">
        <v>14</v>
      </c>
      <c r="H84" s="51">
        <v>100</v>
      </c>
      <c r="I84" s="51">
        <v>100</v>
      </c>
      <c r="J84" s="51">
        <f t="shared" si="0"/>
        <v>100</v>
      </c>
    </row>
    <row r="85" spans="1:10" s="29" customFormat="1" ht="96.75" customHeight="1">
      <c r="A85" s="6"/>
      <c r="B85" s="6"/>
      <c r="C85" s="18"/>
      <c r="D85" s="65"/>
      <c r="E85" s="65"/>
      <c r="F85" s="49" t="s">
        <v>67</v>
      </c>
      <c r="G85" s="51" t="s">
        <v>14</v>
      </c>
      <c r="H85" s="51">
        <v>90</v>
      </c>
      <c r="I85" s="51">
        <v>95</v>
      </c>
      <c r="J85" s="68">
        <f t="shared" si="0"/>
        <v>105.55555555555556</v>
      </c>
    </row>
    <row r="86" spans="1:10" s="29" customFormat="1" ht="60.75" customHeight="1">
      <c r="A86" s="6"/>
      <c r="B86" s="6"/>
      <c r="C86" s="18"/>
      <c r="D86" s="65"/>
      <c r="E86" s="65"/>
      <c r="F86" s="49" t="s">
        <v>18</v>
      </c>
      <c r="G86" s="51" t="s">
        <v>14</v>
      </c>
      <c r="H86" s="54">
        <v>100</v>
      </c>
      <c r="I86" s="51">
        <v>100</v>
      </c>
      <c r="J86" s="54">
        <f t="shared" si="0"/>
        <v>100</v>
      </c>
    </row>
    <row r="87" spans="1:10" s="21" customFormat="1" ht="150" customHeight="1">
      <c r="A87" s="8" t="s">
        <v>87</v>
      </c>
      <c r="B87" s="65" t="s">
        <v>12</v>
      </c>
      <c r="C87" s="65">
        <v>650</v>
      </c>
      <c r="D87" s="65">
        <v>655</v>
      </c>
      <c r="E87" s="76">
        <f>D87/C87*100</f>
        <v>100.76923076923077</v>
      </c>
      <c r="F87" s="49" t="s">
        <v>15</v>
      </c>
      <c r="G87" s="51" t="s">
        <v>14</v>
      </c>
      <c r="H87" s="51">
        <v>100</v>
      </c>
      <c r="I87" s="51">
        <v>100</v>
      </c>
      <c r="J87" s="51">
        <f t="shared" si="0"/>
        <v>100</v>
      </c>
    </row>
    <row r="88" spans="1:10" s="29" customFormat="1" ht="47.25" customHeight="1">
      <c r="A88" s="6"/>
      <c r="B88" s="65"/>
      <c r="C88" s="65"/>
      <c r="D88" s="65"/>
      <c r="E88" s="65"/>
      <c r="F88" s="49" t="s">
        <v>16</v>
      </c>
      <c r="G88" s="51" t="s">
        <v>14</v>
      </c>
      <c r="H88" s="51">
        <v>100</v>
      </c>
      <c r="I88" s="51">
        <v>100</v>
      </c>
      <c r="J88" s="51">
        <f t="shared" si="0"/>
        <v>100</v>
      </c>
    </row>
    <row r="89" spans="1:10" s="29" customFormat="1" ht="48" customHeight="1">
      <c r="A89" s="6"/>
      <c r="B89" s="65"/>
      <c r="C89" s="65"/>
      <c r="D89" s="65"/>
      <c r="E89" s="65"/>
      <c r="F89" s="49" t="s">
        <v>17</v>
      </c>
      <c r="G89" s="51" t="s">
        <v>14</v>
      </c>
      <c r="H89" s="51">
        <v>100</v>
      </c>
      <c r="I89" s="51">
        <v>100</v>
      </c>
      <c r="J89" s="51">
        <f t="shared" si="0"/>
        <v>100</v>
      </c>
    </row>
    <row r="90" spans="1:10" s="29" customFormat="1" ht="96.75" customHeight="1">
      <c r="A90" s="6"/>
      <c r="B90" s="65"/>
      <c r="C90" s="65"/>
      <c r="D90" s="65"/>
      <c r="E90" s="65"/>
      <c r="F90" s="49" t="s">
        <v>67</v>
      </c>
      <c r="G90" s="51" t="s">
        <v>14</v>
      </c>
      <c r="H90" s="51">
        <v>95</v>
      </c>
      <c r="I90" s="51">
        <v>96</v>
      </c>
      <c r="J90" s="68">
        <f t="shared" si="0"/>
        <v>101.05263157894737</v>
      </c>
    </row>
    <row r="91" spans="1:10" s="29" customFormat="1" ht="60.75" customHeight="1">
      <c r="A91" s="6"/>
      <c r="B91" s="65"/>
      <c r="C91" s="65"/>
      <c r="D91" s="65"/>
      <c r="E91" s="65"/>
      <c r="F91" s="49" t="s">
        <v>18</v>
      </c>
      <c r="G91" s="51" t="s">
        <v>14</v>
      </c>
      <c r="H91" s="54">
        <v>100</v>
      </c>
      <c r="I91" s="51">
        <v>100</v>
      </c>
      <c r="J91" s="54">
        <f t="shared" si="0"/>
        <v>100</v>
      </c>
    </row>
    <row r="92" spans="1:10" s="21" customFormat="1" ht="168" customHeight="1">
      <c r="A92" s="77" t="s">
        <v>41</v>
      </c>
      <c r="B92" s="65" t="s">
        <v>12</v>
      </c>
      <c r="C92" s="65">
        <v>3</v>
      </c>
      <c r="D92" s="65">
        <v>3</v>
      </c>
      <c r="E92" s="76">
        <f>D92/C92*100</f>
        <v>100</v>
      </c>
      <c r="F92" s="49" t="s">
        <v>15</v>
      </c>
      <c r="G92" s="51" t="s">
        <v>14</v>
      </c>
      <c r="H92" s="51">
        <v>100</v>
      </c>
      <c r="I92" s="51">
        <v>100</v>
      </c>
      <c r="J92" s="12">
        <f t="shared" si="0"/>
        <v>100</v>
      </c>
    </row>
    <row r="93" spans="1:10" s="29" customFormat="1" ht="96.75" customHeight="1">
      <c r="A93" s="65"/>
      <c r="B93" s="65"/>
      <c r="C93" s="65"/>
      <c r="D93" s="65"/>
      <c r="E93" s="65"/>
      <c r="F93" s="49" t="s">
        <v>67</v>
      </c>
      <c r="G93" s="51" t="s">
        <v>14</v>
      </c>
      <c r="H93" s="51">
        <v>100</v>
      </c>
      <c r="I93" s="51">
        <v>100</v>
      </c>
      <c r="J93" s="17">
        <f t="shared" si="0"/>
        <v>100</v>
      </c>
    </row>
    <row r="94" spans="1:10" s="29" customFormat="1" ht="60.75" customHeight="1">
      <c r="A94" s="65"/>
      <c r="B94" s="65"/>
      <c r="C94" s="65"/>
      <c r="D94" s="65"/>
      <c r="E94" s="65"/>
      <c r="F94" s="49" t="s">
        <v>18</v>
      </c>
      <c r="G94" s="51" t="s">
        <v>14</v>
      </c>
      <c r="H94" s="54">
        <v>100</v>
      </c>
      <c r="I94" s="51">
        <v>100</v>
      </c>
      <c r="J94" s="13">
        <f t="shared" si="0"/>
        <v>100</v>
      </c>
    </row>
    <row r="95" spans="1:10" s="21" customFormat="1" ht="158.25" customHeight="1">
      <c r="A95" s="70" t="s">
        <v>48</v>
      </c>
      <c r="B95" s="65" t="s">
        <v>12</v>
      </c>
      <c r="C95" s="65">
        <v>106</v>
      </c>
      <c r="D95" s="65">
        <v>123</v>
      </c>
      <c r="E95" s="76">
        <f>D95/C95*100</f>
        <v>116.03773584905662</v>
      </c>
      <c r="F95" s="49" t="s">
        <v>15</v>
      </c>
      <c r="G95" s="51" t="s">
        <v>14</v>
      </c>
      <c r="H95" s="51">
        <v>100</v>
      </c>
      <c r="I95" s="51">
        <v>100</v>
      </c>
      <c r="J95" s="51">
        <f aca="true" t="shared" si="1" ref="J95:J117">I95/H95*100</f>
        <v>100</v>
      </c>
    </row>
    <row r="96" spans="1:10" s="29" customFormat="1" ht="47.25" customHeight="1">
      <c r="A96" s="65"/>
      <c r="B96" s="65"/>
      <c r="C96" s="65"/>
      <c r="D96" s="65"/>
      <c r="E96" s="65"/>
      <c r="F96" s="49" t="s">
        <v>16</v>
      </c>
      <c r="G96" s="51" t="s">
        <v>14</v>
      </c>
      <c r="H96" s="51">
        <v>100</v>
      </c>
      <c r="I96" s="51">
        <v>100</v>
      </c>
      <c r="J96" s="51">
        <f t="shared" si="1"/>
        <v>100</v>
      </c>
    </row>
    <row r="97" spans="1:10" s="29" customFormat="1" ht="96.75" customHeight="1">
      <c r="A97" s="65"/>
      <c r="B97" s="65"/>
      <c r="C97" s="65"/>
      <c r="D97" s="65"/>
      <c r="E97" s="65"/>
      <c r="F97" s="49" t="s">
        <v>67</v>
      </c>
      <c r="G97" s="51" t="s">
        <v>14</v>
      </c>
      <c r="H97" s="51">
        <v>100</v>
      </c>
      <c r="I97" s="51">
        <v>100</v>
      </c>
      <c r="J97" s="68">
        <f t="shared" si="1"/>
        <v>100</v>
      </c>
    </row>
    <row r="98" spans="1:10" s="29" customFormat="1" ht="60.75" customHeight="1">
      <c r="A98" s="65"/>
      <c r="B98" s="65"/>
      <c r="C98" s="65"/>
      <c r="D98" s="65"/>
      <c r="E98" s="65"/>
      <c r="F98" s="49" t="s">
        <v>18</v>
      </c>
      <c r="G98" s="51" t="s">
        <v>14</v>
      </c>
      <c r="H98" s="54">
        <v>100</v>
      </c>
      <c r="I98" s="51">
        <v>98.2</v>
      </c>
      <c r="J98" s="54">
        <f t="shared" si="1"/>
        <v>98.2</v>
      </c>
    </row>
    <row r="99" spans="1:10" s="21" customFormat="1" ht="143.25" customHeight="1">
      <c r="A99" s="70" t="s">
        <v>49</v>
      </c>
      <c r="B99" s="65" t="s">
        <v>12</v>
      </c>
      <c r="C99" s="65">
        <v>635</v>
      </c>
      <c r="D99" s="65">
        <v>650</v>
      </c>
      <c r="E99" s="76">
        <f>D99/C99*100</f>
        <v>102.36220472440945</v>
      </c>
      <c r="F99" s="49" t="s">
        <v>15</v>
      </c>
      <c r="G99" s="51" t="s">
        <v>14</v>
      </c>
      <c r="H99" s="51">
        <v>100</v>
      </c>
      <c r="I99" s="51">
        <v>100</v>
      </c>
      <c r="J99" s="51">
        <f t="shared" si="1"/>
        <v>100</v>
      </c>
    </row>
    <row r="100" spans="1:10" s="29" customFormat="1" ht="47.25" customHeight="1">
      <c r="A100" s="65"/>
      <c r="B100" s="65"/>
      <c r="C100" s="65"/>
      <c r="D100" s="65"/>
      <c r="E100" s="65"/>
      <c r="F100" s="49" t="s">
        <v>16</v>
      </c>
      <c r="G100" s="51" t="s">
        <v>14</v>
      </c>
      <c r="H100" s="51">
        <v>100</v>
      </c>
      <c r="I100" s="51">
        <v>100</v>
      </c>
      <c r="J100" s="51">
        <f t="shared" si="1"/>
        <v>100</v>
      </c>
    </row>
    <row r="101" spans="1:10" s="29" customFormat="1" ht="48" customHeight="1">
      <c r="A101" s="65"/>
      <c r="B101" s="65"/>
      <c r="C101" s="65"/>
      <c r="D101" s="65"/>
      <c r="E101" s="65"/>
      <c r="F101" s="49" t="s">
        <v>17</v>
      </c>
      <c r="G101" s="51" t="s">
        <v>14</v>
      </c>
      <c r="H101" s="51">
        <v>100</v>
      </c>
      <c r="I101" s="51">
        <v>100</v>
      </c>
      <c r="J101" s="51">
        <f t="shared" si="1"/>
        <v>100</v>
      </c>
    </row>
    <row r="102" spans="1:10" s="29" customFormat="1" ht="96.75" customHeight="1">
      <c r="A102" s="65"/>
      <c r="B102" s="65"/>
      <c r="C102" s="65"/>
      <c r="D102" s="65"/>
      <c r="E102" s="65"/>
      <c r="F102" s="49" t="s">
        <v>67</v>
      </c>
      <c r="G102" s="51" t="s">
        <v>14</v>
      </c>
      <c r="H102" s="51">
        <v>95</v>
      </c>
      <c r="I102" s="51">
        <v>97</v>
      </c>
      <c r="J102" s="68">
        <f t="shared" si="1"/>
        <v>102.10526315789474</v>
      </c>
    </row>
    <row r="103" spans="1:10" s="29" customFormat="1" ht="60.75" customHeight="1">
      <c r="A103" s="65"/>
      <c r="B103" s="65"/>
      <c r="C103" s="65"/>
      <c r="D103" s="65"/>
      <c r="E103" s="65"/>
      <c r="F103" s="49" t="s">
        <v>18</v>
      </c>
      <c r="G103" s="51" t="s">
        <v>14</v>
      </c>
      <c r="H103" s="54">
        <v>100</v>
      </c>
      <c r="I103" s="51">
        <v>100</v>
      </c>
      <c r="J103" s="54">
        <f t="shared" si="1"/>
        <v>100</v>
      </c>
    </row>
    <row r="104" spans="1:10" s="21" customFormat="1" ht="142.5" customHeight="1">
      <c r="A104" s="70" t="s">
        <v>50</v>
      </c>
      <c r="B104" s="65" t="s">
        <v>12</v>
      </c>
      <c r="C104" s="65">
        <v>42</v>
      </c>
      <c r="D104" s="65">
        <v>37</v>
      </c>
      <c r="E104" s="76">
        <f>D104/C104*100</f>
        <v>88.09523809523809</v>
      </c>
      <c r="F104" s="49" t="s">
        <v>15</v>
      </c>
      <c r="G104" s="51" t="s">
        <v>14</v>
      </c>
      <c r="H104" s="51">
        <v>100</v>
      </c>
      <c r="I104" s="51">
        <v>100</v>
      </c>
      <c r="J104" s="51">
        <f t="shared" si="1"/>
        <v>100</v>
      </c>
    </row>
    <row r="105" spans="1:10" s="29" customFormat="1" ht="47.25" customHeight="1">
      <c r="A105" s="65"/>
      <c r="B105" s="65"/>
      <c r="C105" s="65"/>
      <c r="D105" s="65"/>
      <c r="E105" s="65"/>
      <c r="F105" s="49" t="s">
        <v>16</v>
      </c>
      <c r="G105" s="51" t="s">
        <v>14</v>
      </c>
      <c r="H105" s="51">
        <v>100</v>
      </c>
      <c r="I105" s="51">
        <v>100</v>
      </c>
      <c r="J105" s="51">
        <f t="shared" si="1"/>
        <v>100</v>
      </c>
    </row>
    <row r="106" spans="1:10" s="29" customFormat="1" ht="48" customHeight="1">
      <c r="A106" s="65"/>
      <c r="B106" s="65"/>
      <c r="C106" s="65"/>
      <c r="D106" s="65"/>
      <c r="E106" s="65"/>
      <c r="F106" s="49" t="s">
        <v>17</v>
      </c>
      <c r="G106" s="51" t="s">
        <v>14</v>
      </c>
      <c r="H106" s="51">
        <v>100</v>
      </c>
      <c r="I106" s="51">
        <v>100</v>
      </c>
      <c r="J106" s="51">
        <f t="shared" si="1"/>
        <v>100</v>
      </c>
    </row>
    <row r="107" spans="1:10" s="29" customFormat="1" ht="96.75" customHeight="1">
      <c r="A107" s="65"/>
      <c r="B107" s="65"/>
      <c r="C107" s="65"/>
      <c r="D107" s="65"/>
      <c r="E107" s="65"/>
      <c r="F107" s="49" t="s">
        <v>67</v>
      </c>
      <c r="G107" s="51" t="s">
        <v>14</v>
      </c>
      <c r="H107" s="51">
        <v>80</v>
      </c>
      <c r="I107" s="51">
        <v>80</v>
      </c>
      <c r="J107" s="68">
        <f t="shared" si="1"/>
        <v>100</v>
      </c>
    </row>
    <row r="108" spans="1:10" s="29" customFormat="1" ht="60.75" customHeight="1">
      <c r="A108" s="65"/>
      <c r="B108" s="65"/>
      <c r="C108" s="65"/>
      <c r="D108" s="65"/>
      <c r="E108" s="65"/>
      <c r="F108" s="49" t="s">
        <v>18</v>
      </c>
      <c r="G108" s="51" t="s">
        <v>14</v>
      </c>
      <c r="H108" s="54">
        <v>100</v>
      </c>
      <c r="I108" s="51">
        <v>100</v>
      </c>
      <c r="J108" s="54">
        <f t="shared" si="1"/>
        <v>100</v>
      </c>
    </row>
    <row r="109" spans="1:10" s="21" customFormat="1" ht="147.75" customHeight="1">
      <c r="A109" s="45" t="s">
        <v>44</v>
      </c>
      <c r="B109" s="46" t="s">
        <v>12</v>
      </c>
      <c r="C109" s="83">
        <v>259</v>
      </c>
      <c r="D109" s="95">
        <v>290</v>
      </c>
      <c r="E109" s="47">
        <f>D109/C109*100</f>
        <v>111.96911196911196</v>
      </c>
      <c r="F109" s="44" t="s">
        <v>15</v>
      </c>
      <c r="G109" s="36" t="s">
        <v>14</v>
      </c>
      <c r="H109" s="36">
        <v>100</v>
      </c>
      <c r="I109" s="69">
        <v>100</v>
      </c>
      <c r="J109" s="36">
        <f t="shared" si="1"/>
        <v>100</v>
      </c>
    </row>
    <row r="110" spans="1:10" s="29" customFormat="1" ht="47.25" customHeight="1">
      <c r="A110" s="6"/>
      <c r="B110" s="6"/>
      <c r="C110" s="18"/>
      <c r="D110" s="65"/>
      <c r="E110" s="18"/>
      <c r="F110" s="16" t="s">
        <v>16</v>
      </c>
      <c r="G110" s="12" t="s">
        <v>14</v>
      </c>
      <c r="H110" s="12">
        <v>100</v>
      </c>
      <c r="I110" s="51">
        <v>100</v>
      </c>
      <c r="J110" s="12">
        <f t="shared" si="1"/>
        <v>100</v>
      </c>
    </row>
    <row r="111" spans="1:10" s="29" customFormat="1" ht="96.75" customHeight="1">
      <c r="A111" s="6"/>
      <c r="B111" s="6"/>
      <c r="C111" s="18"/>
      <c r="D111" s="65"/>
      <c r="E111" s="18"/>
      <c r="F111" s="16" t="s">
        <v>67</v>
      </c>
      <c r="G111" s="12" t="s">
        <v>14</v>
      </c>
      <c r="H111" s="12">
        <v>95</v>
      </c>
      <c r="I111" s="51">
        <v>100</v>
      </c>
      <c r="J111" s="17">
        <f t="shared" si="1"/>
        <v>105.26315789473684</v>
      </c>
    </row>
    <row r="112" spans="1:10" s="29" customFormat="1" ht="60.75" customHeight="1">
      <c r="A112" s="6"/>
      <c r="B112" s="6"/>
      <c r="C112" s="18"/>
      <c r="D112" s="65"/>
      <c r="E112" s="18"/>
      <c r="F112" s="16" t="s">
        <v>18</v>
      </c>
      <c r="G112" s="12" t="s">
        <v>14</v>
      </c>
      <c r="H112" s="13">
        <v>100</v>
      </c>
      <c r="I112" s="51">
        <v>100</v>
      </c>
      <c r="J112" s="13">
        <f t="shared" si="1"/>
        <v>100</v>
      </c>
    </row>
    <row r="113" spans="1:10" s="21" customFormat="1" ht="154.5" customHeight="1">
      <c r="A113" s="70" t="s">
        <v>51</v>
      </c>
      <c r="B113" s="65" t="s">
        <v>12</v>
      </c>
      <c r="C113" s="65">
        <v>932</v>
      </c>
      <c r="D113" s="65">
        <v>959</v>
      </c>
      <c r="E113" s="76">
        <f>D113/C113*100</f>
        <v>102.89699570815452</v>
      </c>
      <c r="F113" s="49" t="s">
        <v>15</v>
      </c>
      <c r="G113" s="51" t="s">
        <v>14</v>
      </c>
      <c r="H113" s="51">
        <v>100</v>
      </c>
      <c r="I113" s="51">
        <v>100</v>
      </c>
      <c r="J113" s="51">
        <f t="shared" si="1"/>
        <v>100</v>
      </c>
    </row>
    <row r="114" spans="1:10" s="29" customFormat="1" ht="47.25" customHeight="1">
      <c r="A114" s="65"/>
      <c r="B114" s="65"/>
      <c r="C114" s="65"/>
      <c r="D114" s="65"/>
      <c r="E114" s="65"/>
      <c r="F114" s="49" t="s">
        <v>16</v>
      </c>
      <c r="G114" s="51" t="s">
        <v>14</v>
      </c>
      <c r="H114" s="51">
        <v>100</v>
      </c>
      <c r="I114" s="51">
        <v>100</v>
      </c>
      <c r="J114" s="51">
        <f t="shared" si="1"/>
        <v>100</v>
      </c>
    </row>
    <row r="115" spans="1:10" s="29" customFormat="1" ht="48" customHeight="1">
      <c r="A115" s="65"/>
      <c r="B115" s="65"/>
      <c r="C115" s="65"/>
      <c r="D115" s="65"/>
      <c r="E115" s="65"/>
      <c r="F115" s="49" t="s">
        <v>17</v>
      </c>
      <c r="G115" s="51" t="s">
        <v>14</v>
      </c>
      <c r="H115" s="51">
        <v>100</v>
      </c>
      <c r="I115" s="51">
        <v>100</v>
      </c>
      <c r="J115" s="51">
        <f t="shared" si="1"/>
        <v>100</v>
      </c>
    </row>
    <row r="116" spans="1:10" s="29" customFormat="1" ht="96.75" customHeight="1">
      <c r="A116" s="65"/>
      <c r="B116" s="65"/>
      <c r="C116" s="65"/>
      <c r="D116" s="65"/>
      <c r="E116" s="65"/>
      <c r="F116" s="49" t="s">
        <v>67</v>
      </c>
      <c r="G116" s="51" t="s">
        <v>14</v>
      </c>
      <c r="H116" s="51">
        <v>90</v>
      </c>
      <c r="I116" s="51">
        <v>90</v>
      </c>
      <c r="J116" s="68">
        <f t="shared" si="1"/>
        <v>100</v>
      </c>
    </row>
    <row r="117" spans="1:10" s="29" customFormat="1" ht="60.75" customHeight="1">
      <c r="A117" s="65"/>
      <c r="B117" s="65"/>
      <c r="C117" s="65"/>
      <c r="D117" s="65"/>
      <c r="E117" s="65"/>
      <c r="F117" s="49" t="s">
        <v>18</v>
      </c>
      <c r="G117" s="51" t="s">
        <v>14</v>
      </c>
      <c r="H117" s="54">
        <v>100</v>
      </c>
      <c r="I117" s="51">
        <v>100</v>
      </c>
      <c r="J117" s="54">
        <f t="shared" si="1"/>
        <v>100</v>
      </c>
    </row>
    <row r="118" spans="1:10" s="21" customFormat="1" ht="141" customHeight="1">
      <c r="A118" s="70" t="s">
        <v>52</v>
      </c>
      <c r="B118" s="65" t="s">
        <v>12</v>
      </c>
      <c r="C118" s="65">
        <v>27</v>
      </c>
      <c r="D118" s="65">
        <v>25</v>
      </c>
      <c r="E118" s="76">
        <f>D118/C118*100</f>
        <v>92.5925925925926</v>
      </c>
      <c r="F118" s="49" t="s">
        <v>15</v>
      </c>
      <c r="G118" s="51" t="s">
        <v>14</v>
      </c>
      <c r="H118" s="51">
        <v>100</v>
      </c>
      <c r="I118" s="51">
        <v>100</v>
      </c>
      <c r="J118" s="51">
        <f>I118/H118*100</f>
        <v>100</v>
      </c>
    </row>
    <row r="119" spans="1:10" s="29" customFormat="1" ht="47.25" customHeight="1">
      <c r="A119" s="65"/>
      <c r="B119" s="65"/>
      <c r="C119" s="65"/>
      <c r="D119" s="65"/>
      <c r="E119" s="65"/>
      <c r="F119" s="49" t="s">
        <v>16</v>
      </c>
      <c r="G119" s="51" t="s">
        <v>14</v>
      </c>
      <c r="H119" s="51">
        <v>100</v>
      </c>
      <c r="I119" s="51">
        <v>100</v>
      </c>
      <c r="J119" s="51">
        <f>I119/H119*100</f>
        <v>100</v>
      </c>
    </row>
    <row r="120" spans="1:10" s="29" customFormat="1" ht="96.75" customHeight="1">
      <c r="A120" s="65"/>
      <c r="B120" s="65"/>
      <c r="C120" s="65"/>
      <c r="D120" s="65"/>
      <c r="E120" s="65"/>
      <c r="F120" s="49" t="s">
        <v>25</v>
      </c>
      <c r="G120" s="51" t="s">
        <v>14</v>
      </c>
      <c r="H120" s="51">
        <v>100</v>
      </c>
      <c r="I120" s="51">
        <v>85</v>
      </c>
      <c r="J120" s="68">
        <f>I120/H120*100</f>
        <v>85</v>
      </c>
    </row>
    <row r="121" spans="1:10" s="29" customFormat="1" ht="60.75" customHeight="1">
      <c r="A121" s="65"/>
      <c r="B121" s="65"/>
      <c r="C121" s="65"/>
      <c r="D121" s="65"/>
      <c r="E121" s="65"/>
      <c r="F121" s="49" t="s">
        <v>18</v>
      </c>
      <c r="G121" s="51" t="s">
        <v>14</v>
      </c>
      <c r="H121" s="54">
        <v>100</v>
      </c>
      <c r="I121" s="51">
        <v>97</v>
      </c>
      <c r="J121" s="54">
        <f>I121/H121*100</f>
        <v>97</v>
      </c>
    </row>
    <row r="122" spans="1:10" s="21" customFormat="1" ht="147" customHeight="1">
      <c r="A122" s="87" t="s">
        <v>45</v>
      </c>
      <c r="B122" s="84" t="s">
        <v>12</v>
      </c>
      <c r="C122" s="84">
        <v>24</v>
      </c>
      <c r="D122" s="84">
        <v>20</v>
      </c>
      <c r="E122" s="88">
        <f>D122/C122*100</f>
        <v>83.33333333333334</v>
      </c>
      <c r="F122" s="86" t="s">
        <v>15</v>
      </c>
      <c r="G122" s="69" t="s">
        <v>14</v>
      </c>
      <c r="H122" s="69">
        <v>100</v>
      </c>
      <c r="I122" s="69">
        <v>100</v>
      </c>
      <c r="J122" s="69">
        <f aca="true" t="shared" si="2" ref="J122:J162">I122/H122*100</f>
        <v>100</v>
      </c>
    </row>
    <row r="123" spans="1:10" s="29" customFormat="1" ht="47.25" customHeight="1">
      <c r="A123" s="84"/>
      <c r="B123" s="84"/>
      <c r="C123" s="84"/>
      <c r="D123" s="84"/>
      <c r="E123" s="84"/>
      <c r="F123" s="86" t="s">
        <v>16</v>
      </c>
      <c r="G123" s="69" t="s">
        <v>14</v>
      </c>
      <c r="H123" s="69">
        <v>100</v>
      </c>
      <c r="I123" s="69">
        <v>100</v>
      </c>
      <c r="J123" s="69">
        <f t="shared" si="2"/>
        <v>100</v>
      </c>
    </row>
    <row r="124" spans="1:10" s="29" customFormat="1" ht="48" customHeight="1">
      <c r="A124" s="84"/>
      <c r="B124" s="84"/>
      <c r="C124" s="84"/>
      <c r="D124" s="84"/>
      <c r="E124" s="84"/>
      <c r="F124" s="86" t="s">
        <v>17</v>
      </c>
      <c r="G124" s="69" t="s">
        <v>14</v>
      </c>
      <c r="H124" s="69">
        <v>100</v>
      </c>
      <c r="I124" s="69">
        <v>100</v>
      </c>
      <c r="J124" s="69">
        <f t="shared" si="2"/>
        <v>100</v>
      </c>
    </row>
    <row r="125" spans="1:10" s="29" customFormat="1" ht="96.75" customHeight="1">
      <c r="A125" s="84"/>
      <c r="B125" s="84"/>
      <c r="C125" s="84"/>
      <c r="D125" s="84"/>
      <c r="E125" s="84"/>
      <c r="F125" s="86" t="s">
        <v>67</v>
      </c>
      <c r="G125" s="69" t="s">
        <v>14</v>
      </c>
      <c r="H125" s="69">
        <v>90</v>
      </c>
      <c r="I125" s="69">
        <v>90</v>
      </c>
      <c r="J125" s="89">
        <f t="shared" si="2"/>
        <v>100</v>
      </c>
    </row>
    <row r="126" spans="1:10" s="29" customFormat="1" ht="60.75" customHeight="1">
      <c r="A126" s="84"/>
      <c r="B126" s="84"/>
      <c r="C126" s="84"/>
      <c r="D126" s="84"/>
      <c r="E126" s="84"/>
      <c r="F126" s="86" t="s">
        <v>18</v>
      </c>
      <c r="G126" s="69" t="s">
        <v>14</v>
      </c>
      <c r="H126" s="90">
        <v>100</v>
      </c>
      <c r="I126" s="69">
        <v>100</v>
      </c>
      <c r="J126" s="90">
        <f t="shared" si="2"/>
        <v>100</v>
      </c>
    </row>
    <row r="127" spans="1:10" s="21" customFormat="1" ht="149.25" customHeight="1">
      <c r="A127" s="70" t="s">
        <v>53</v>
      </c>
      <c r="B127" s="65" t="s">
        <v>12</v>
      </c>
      <c r="C127" s="65">
        <v>26</v>
      </c>
      <c r="D127" s="65">
        <v>24</v>
      </c>
      <c r="E127" s="76">
        <f>D127/C127*100</f>
        <v>92.3076923076923</v>
      </c>
      <c r="F127" s="49" t="s">
        <v>15</v>
      </c>
      <c r="G127" s="51" t="s">
        <v>14</v>
      </c>
      <c r="H127" s="51">
        <v>100</v>
      </c>
      <c r="I127" s="51">
        <v>100</v>
      </c>
      <c r="J127" s="51">
        <f t="shared" si="2"/>
        <v>100</v>
      </c>
    </row>
    <row r="128" spans="1:10" s="29" customFormat="1" ht="47.25" customHeight="1">
      <c r="A128" s="65"/>
      <c r="B128" s="65"/>
      <c r="C128" s="65"/>
      <c r="D128" s="65"/>
      <c r="E128" s="65"/>
      <c r="F128" s="49" t="s">
        <v>16</v>
      </c>
      <c r="G128" s="51" t="s">
        <v>14</v>
      </c>
      <c r="H128" s="51">
        <v>100</v>
      </c>
      <c r="I128" s="51">
        <v>100</v>
      </c>
      <c r="J128" s="51">
        <f t="shared" si="2"/>
        <v>100</v>
      </c>
    </row>
    <row r="129" spans="1:10" s="29" customFormat="1" ht="96.75" customHeight="1">
      <c r="A129" s="6"/>
      <c r="B129" s="6"/>
      <c r="C129" s="18"/>
      <c r="D129" s="65"/>
      <c r="E129" s="18"/>
      <c r="F129" s="16" t="s">
        <v>25</v>
      </c>
      <c r="G129" s="12" t="s">
        <v>14</v>
      </c>
      <c r="H129" s="12">
        <v>100</v>
      </c>
      <c r="I129" s="51">
        <v>90</v>
      </c>
      <c r="J129" s="17">
        <f t="shared" si="2"/>
        <v>90</v>
      </c>
    </row>
    <row r="130" spans="1:10" s="29" customFormat="1" ht="60.75" customHeight="1">
      <c r="A130" s="65"/>
      <c r="B130" s="65"/>
      <c r="C130" s="65"/>
      <c r="D130" s="65"/>
      <c r="E130" s="65"/>
      <c r="F130" s="49" t="s">
        <v>18</v>
      </c>
      <c r="G130" s="51" t="s">
        <v>14</v>
      </c>
      <c r="H130" s="54">
        <v>100</v>
      </c>
      <c r="I130" s="51">
        <v>100</v>
      </c>
      <c r="J130" s="54">
        <f t="shared" si="2"/>
        <v>100</v>
      </c>
    </row>
    <row r="131" spans="1:11" s="21" customFormat="1" ht="142.5" customHeight="1">
      <c r="A131" s="70" t="s">
        <v>54</v>
      </c>
      <c r="B131" s="65" t="s">
        <v>12</v>
      </c>
      <c r="C131" s="65">
        <v>19</v>
      </c>
      <c r="D131" s="65">
        <v>19</v>
      </c>
      <c r="E131" s="76">
        <f>D131/C131*100</f>
        <v>100</v>
      </c>
      <c r="F131" s="49" t="s">
        <v>15</v>
      </c>
      <c r="G131" s="51" t="s">
        <v>14</v>
      </c>
      <c r="H131" s="51">
        <v>100</v>
      </c>
      <c r="I131" s="51">
        <v>100</v>
      </c>
      <c r="J131" s="51">
        <f t="shared" si="2"/>
        <v>100</v>
      </c>
      <c r="K131" s="78"/>
    </row>
    <row r="132" spans="1:11" s="29" customFormat="1" ht="47.25" customHeight="1">
      <c r="A132" s="65"/>
      <c r="B132" s="65"/>
      <c r="C132" s="65"/>
      <c r="D132" s="65"/>
      <c r="E132" s="65"/>
      <c r="F132" s="49" t="s">
        <v>16</v>
      </c>
      <c r="G132" s="51" t="s">
        <v>14</v>
      </c>
      <c r="H132" s="51">
        <v>100</v>
      </c>
      <c r="I132" s="51">
        <v>100</v>
      </c>
      <c r="J132" s="51">
        <f t="shared" si="2"/>
        <v>100</v>
      </c>
      <c r="K132" s="79"/>
    </row>
    <row r="133" spans="1:11" s="29" customFormat="1" ht="96.75" customHeight="1">
      <c r="A133" s="65"/>
      <c r="B133" s="65"/>
      <c r="C133" s="65"/>
      <c r="D133" s="65"/>
      <c r="E133" s="65"/>
      <c r="F133" s="49" t="s">
        <v>25</v>
      </c>
      <c r="G133" s="51" t="s">
        <v>14</v>
      </c>
      <c r="H133" s="51">
        <v>95</v>
      </c>
      <c r="I133" s="51">
        <v>100</v>
      </c>
      <c r="J133" s="68">
        <f t="shared" si="2"/>
        <v>105.26315789473684</v>
      </c>
      <c r="K133" s="79"/>
    </row>
    <row r="134" spans="1:11" s="29" customFormat="1" ht="60.75" customHeight="1">
      <c r="A134" s="65"/>
      <c r="B134" s="65"/>
      <c r="C134" s="65"/>
      <c r="D134" s="65"/>
      <c r="E134" s="65"/>
      <c r="F134" s="49" t="s">
        <v>18</v>
      </c>
      <c r="G134" s="51" t="s">
        <v>14</v>
      </c>
      <c r="H134" s="54">
        <v>100</v>
      </c>
      <c r="I134" s="51">
        <v>100</v>
      </c>
      <c r="J134" s="54">
        <f t="shared" si="2"/>
        <v>100</v>
      </c>
      <c r="K134" s="79"/>
    </row>
    <row r="135" spans="1:10" s="21" customFormat="1" ht="141.75" customHeight="1">
      <c r="A135" s="80" t="s">
        <v>55</v>
      </c>
      <c r="B135" s="65" t="s">
        <v>12</v>
      </c>
      <c r="C135" s="65">
        <v>244</v>
      </c>
      <c r="D135" s="65">
        <v>240</v>
      </c>
      <c r="E135" s="76">
        <f>D135/C135*100</f>
        <v>98.36065573770492</v>
      </c>
      <c r="F135" s="49" t="s">
        <v>15</v>
      </c>
      <c r="G135" s="51" t="s">
        <v>14</v>
      </c>
      <c r="H135" s="51">
        <v>100</v>
      </c>
      <c r="I135" s="51">
        <v>100</v>
      </c>
      <c r="J135" s="51">
        <f t="shared" si="2"/>
        <v>100</v>
      </c>
    </row>
    <row r="136" spans="1:10" s="29" customFormat="1" ht="47.25" customHeight="1">
      <c r="A136" s="65"/>
      <c r="B136" s="65"/>
      <c r="C136" s="65"/>
      <c r="D136" s="65"/>
      <c r="E136" s="65"/>
      <c r="F136" s="49" t="s">
        <v>16</v>
      </c>
      <c r="G136" s="51" t="s">
        <v>14</v>
      </c>
      <c r="H136" s="51">
        <v>100</v>
      </c>
      <c r="I136" s="51">
        <v>100</v>
      </c>
      <c r="J136" s="51">
        <f t="shared" si="2"/>
        <v>100</v>
      </c>
    </row>
    <row r="137" spans="1:10" s="29" customFormat="1" ht="48" customHeight="1">
      <c r="A137" s="65"/>
      <c r="B137" s="65"/>
      <c r="C137" s="65"/>
      <c r="D137" s="65"/>
      <c r="E137" s="65"/>
      <c r="F137" s="49" t="s">
        <v>17</v>
      </c>
      <c r="G137" s="51" t="s">
        <v>14</v>
      </c>
      <c r="H137" s="51">
        <v>100</v>
      </c>
      <c r="I137" s="51">
        <v>100</v>
      </c>
      <c r="J137" s="51">
        <f t="shared" si="2"/>
        <v>100</v>
      </c>
    </row>
    <row r="138" spans="1:10" s="29" customFormat="1" ht="96.75" customHeight="1">
      <c r="A138" s="65"/>
      <c r="B138" s="65"/>
      <c r="C138" s="65"/>
      <c r="D138" s="65"/>
      <c r="E138" s="65"/>
      <c r="F138" s="49" t="s">
        <v>25</v>
      </c>
      <c r="G138" s="51" t="s">
        <v>14</v>
      </c>
      <c r="H138" s="51">
        <v>90</v>
      </c>
      <c r="I138" s="51">
        <v>90</v>
      </c>
      <c r="J138" s="68">
        <f t="shared" si="2"/>
        <v>100</v>
      </c>
    </row>
    <row r="139" spans="1:10" s="29" customFormat="1" ht="60.75" customHeight="1">
      <c r="A139" s="65"/>
      <c r="B139" s="65"/>
      <c r="C139" s="65"/>
      <c r="D139" s="65"/>
      <c r="E139" s="65"/>
      <c r="F139" s="49" t="s">
        <v>18</v>
      </c>
      <c r="G139" s="51" t="s">
        <v>14</v>
      </c>
      <c r="H139" s="54">
        <v>100</v>
      </c>
      <c r="I139" s="51">
        <v>100</v>
      </c>
      <c r="J139" s="54">
        <f t="shared" si="2"/>
        <v>100</v>
      </c>
    </row>
    <row r="140" spans="1:10" s="21" customFormat="1" ht="148.5" customHeight="1">
      <c r="A140" s="80" t="s">
        <v>56</v>
      </c>
      <c r="B140" s="65" t="s">
        <v>12</v>
      </c>
      <c r="C140" s="65">
        <v>31</v>
      </c>
      <c r="D140" s="65">
        <v>36</v>
      </c>
      <c r="E140" s="76">
        <f>D140/C140*100</f>
        <v>116.12903225806453</v>
      </c>
      <c r="F140" s="49" t="s">
        <v>15</v>
      </c>
      <c r="G140" s="51" t="s">
        <v>14</v>
      </c>
      <c r="H140" s="51">
        <v>100</v>
      </c>
      <c r="I140" s="51">
        <v>100</v>
      </c>
      <c r="J140" s="51">
        <f t="shared" si="2"/>
        <v>100</v>
      </c>
    </row>
    <row r="141" spans="1:10" s="29" customFormat="1" ht="47.25" customHeight="1">
      <c r="A141" s="65"/>
      <c r="B141" s="65"/>
      <c r="C141" s="65"/>
      <c r="D141" s="65"/>
      <c r="E141" s="65"/>
      <c r="F141" s="49" t="s">
        <v>16</v>
      </c>
      <c r="G141" s="51" t="s">
        <v>14</v>
      </c>
      <c r="H141" s="51">
        <v>100</v>
      </c>
      <c r="I141" s="51">
        <v>100</v>
      </c>
      <c r="J141" s="51">
        <f t="shared" si="2"/>
        <v>100</v>
      </c>
    </row>
    <row r="142" spans="1:10" s="29" customFormat="1" ht="96.75" customHeight="1">
      <c r="A142" s="65"/>
      <c r="B142" s="65"/>
      <c r="C142" s="65"/>
      <c r="D142" s="65"/>
      <c r="E142" s="65"/>
      <c r="F142" s="49" t="s">
        <v>25</v>
      </c>
      <c r="G142" s="51" t="s">
        <v>14</v>
      </c>
      <c r="H142" s="51">
        <v>100</v>
      </c>
      <c r="I142" s="51">
        <v>100</v>
      </c>
      <c r="J142" s="68">
        <f t="shared" si="2"/>
        <v>100</v>
      </c>
    </row>
    <row r="143" spans="1:10" s="29" customFormat="1" ht="60.75" customHeight="1">
      <c r="A143" s="65"/>
      <c r="B143" s="65"/>
      <c r="C143" s="65"/>
      <c r="D143" s="65"/>
      <c r="E143" s="65"/>
      <c r="F143" s="49" t="s">
        <v>18</v>
      </c>
      <c r="G143" s="51" t="s">
        <v>14</v>
      </c>
      <c r="H143" s="54">
        <v>100</v>
      </c>
      <c r="I143" s="51">
        <v>100</v>
      </c>
      <c r="J143" s="54">
        <f t="shared" si="2"/>
        <v>100</v>
      </c>
    </row>
    <row r="144" spans="1:10" s="21" customFormat="1" ht="142.5" customHeight="1">
      <c r="A144" s="70" t="s">
        <v>57</v>
      </c>
      <c r="B144" s="65" t="s">
        <v>12</v>
      </c>
      <c r="C144" s="65">
        <v>41</v>
      </c>
      <c r="D144" s="65">
        <v>41</v>
      </c>
      <c r="E144" s="76">
        <f>D144/C144*100</f>
        <v>100</v>
      </c>
      <c r="F144" s="49" t="s">
        <v>15</v>
      </c>
      <c r="G144" s="51" t="s">
        <v>14</v>
      </c>
      <c r="H144" s="51">
        <v>100</v>
      </c>
      <c r="I144" s="51">
        <v>100</v>
      </c>
      <c r="J144" s="51">
        <f t="shared" si="2"/>
        <v>100</v>
      </c>
    </row>
    <row r="145" spans="1:10" s="29" customFormat="1" ht="51" customHeight="1">
      <c r="A145" s="65"/>
      <c r="B145" s="65"/>
      <c r="C145" s="65"/>
      <c r="D145" s="65"/>
      <c r="E145" s="65"/>
      <c r="F145" s="49" t="s">
        <v>16</v>
      </c>
      <c r="G145" s="51" t="s">
        <v>14</v>
      </c>
      <c r="H145" s="51">
        <v>100</v>
      </c>
      <c r="I145" s="51">
        <v>100</v>
      </c>
      <c r="J145" s="51">
        <f t="shared" si="2"/>
        <v>100</v>
      </c>
    </row>
    <row r="146" spans="1:10" s="29" customFormat="1" ht="96.75" customHeight="1">
      <c r="A146" s="65"/>
      <c r="B146" s="65"/>
      <c r="C146" s="65"/>
      <c r="D146" s="65"/>
      <c r="E146" s="65"/>
      <c r="F146" s="49" t="s">
        <v>25</v>
      </c>
      <c r="G146" s="51" t="s">
        <v>14</v>
      </c>
      <c r="H146" s="51">
        <v>95</v>
      </c>
      <c r="I146" s="51">
        <v>100</v>
      </c>
      <c r="J146" s="68">
        <f t="shared" si="2"/>
        <v>105.26315789473684</v>
      </c>
    </row>
    <row r="147" spans="1:10" s="29" customFormat="1" ht="60.75" customHeight="1">
      <c r="A147" s="65"/>
      <c r="B147" s="65"/>
      <c r="C147" s="65"/>
      <c r="D147" s="65"/>
      <c r="E147" s="65"/>
      <c r="F147" s="49" t="s">
        <v>18</v>
      </c>
      <c r="G147" s="51" t="s">
        <v>14</v>
      </c>
      <c r="H147" s="54">
        <v>100</v>
      </c>
      <c r="I147" s="51">
        <v>100</v>
      </c>
      <c r="J147" s="54">
        <f t="shared" si="2"/>
        <v>100</v>
      </c>
    </row>
    <row r="148" spans="1:10" s="21" customFormat="1" ht="157.5" customHeight="1">
      <c r="A148" s="87" t="s">
        <v>58</v>
      </c>
      <c r="B148" s="84" t="s">
        <v>12</v>
      </c>
      <c r="C148" s="84">
        <v>90</v>
      </c>
      <c r="D148" s="84">
        <v>85</v>
      </c>
      <c r="E148" s="88">
        <f>D148/C148*100</f>
        <v>94.44444444444444</v>
      </c>
      <c r="F148" s="86" t="s">
        <v>15</v>
      </c>
      <c r="G148" s="69" t="s">
        <v>14</v>
      </c>
      <c r="H148" s="69">
        <v>100</v>
      </c>
      <c r="I148" s="69">
        <v>100</v>
      </c>
      <c r="J148" s="12">
        <f t="shared" si="2"/>
        <v>100</v>
      </c>
    </row>
    <row r="149" spans="1:10" s="29" customFormat="1" ht="47.25" customHeight="1">
      <c r="A149" s="84"/>
      <c r="B149" s="84"/>
      <c r="C149" s="84"/>
      <c r="D149" s="84"/>
      <c r="E149" s="84"/>
      <c r="F149" s="86" t="s">
        <v>16</v>
      </c>
      <c r="G149" s="69" t="s">
        <v>14</v>
      </c>
      <c r="H149" s="69">
        <v>100</v>
      </c>
      <c r="I149" s="69">
        <v>100</v>
      </c>
      <c r="J149" s="12">
        <f t="shared" si="2"/>
        <v>100</v>
      </c>
    </row>
    <row r="150" spans="1:10" s="29" customFormat="1" ht="48" customHeight="1">
      <c r="A150" s="84"/>
      <c r="B150" s="84"/>
      <c r="C150" s="84"/>
      <c r="D150" s="84"/>
      <c r="E150" s="84"/>
      <c r="F150" s="86" t="s">
        <v>17</v>
      </c>
      <c r="G150" s="69" t="s">
        <v>14</v>
      </c>
      <c r="H150" s="69">
        <v>100</v>
      </c>
      <c r="I150" s="69">
        <v>100</v>
      </c>
      <c r="J150" s="12">
        <f t="shared" si="2"/>
        <v>100</v>
      </c>
    </row>
    <row r="151" spans="1:10" s="29" customFormat="1" ht="96.75" customHeight="1">
      <c r="A151" s="84"/>
      <c r="B151" s="84"/>
      <c r="C151" s="84"/>
      <c r="D151" s="84"/>
      <c r="E151" s="84"/>
      <c r="F151" s="86" t="s">
        <v>25</v>
      </c>
      <c r="G151" s="69" t="s">
        <v>14</v>
      </c>
      <c r="H151" s="69">
        <v>90</v>
      </c>
      <c r="I151" s="69">
        <v>95</v>
      </c>
      <c r="J151" s="17">
        <f t="shared" si="2"/>
        <v>105.55555555555556</v>
      </c>
    </row>
    <row r="152" spans="1:10" s="29" customFormat="1" ht="60.75" customHeight="1">
      <c r="A152" s="84"/>
      <c r="B152" s="84"/>
      <c r="C152" s="84"/>
      <c r="D152" s="84"/>
      <c r="E152" s="84"/>
      <c r="F152" s="86" t="s">
        <v>18</v>
      </c>
      <c r="G152" s="69" t="s">
        <v>14</v>
      </c>
      <c r="H152" s="90">
        <v>100</v>
      </c>
      <c r="I152" s="69">
        <v>100</v>
      </c>
      <c r="J152" s="13">
        <f t="shared" si="2"/>
        <v>100</v>
      </c>
    </row>
    <row r="153" spans="1:10" s="21" customFormat="1" ht="145.5" customHeight="1">
      <c r="A153" s="70" t="s">
        <v>46</v>
      </c>
      <c r="B153" s="65" t="s">
        <v>12</v>
      </c>
      <c r="C153" s="65">
        <v>36</v>
      </c>
      <c r="D153" s="65">
        <v>33</v>
      </c>
      <c r="E153" s="76">
        <f>D153/C153*100</f>
        <v>91.66666666666666</v>
      </c>
      <c r="F153" s="49" t="s">
        <v>15</v>
      </c>
      <c r="G153" s="51" t="s">
        <v>14</v>
      </c>
      <c r="H153" s="51">
        <v>100</v>
      </c>
      <c r="I153" s="51">
        <v>100</v>
      </c>
      <c r="J153" s="51">
        <f t="shared" si="2"/>
        <v>100</v>
      </c>
    </row>
    <row r="154" spans="1:10" s="29" customFormat="1" ht="47.25" customHeight="1">
      <c r="A154" s="65"/>
      <c r="B154" s="65"/>
      <c r="C154" s="65"/>
      <c r="D154" s="65"/>
      <c r="E154" s="65"/>
      <c r="F154" s="49" t="s">
        <v>16</v>
      </c>
      <c r="G154" s="51" t="s">
        <v>14</v>
      </c>
      <c r="H154" s="51">
        <v>100</v>
      </c>
      <c r="I154" s="51">
        <v>100</v>
      </c>
      <c r="J154" s="51">
        <f t="shared" si="2"/>
        <v>100</v>
      </c>
    </row>
    <row r="155" spans="1:10" s="29" customFormat="1" ht="96.75" customHeight="1">
      <c r="A155" s="65"/>
      <c r="B155" s="65"/>
      <c r="C155" s="65"/>
      <c r="D155" s="65"/>
      <c r="E155" s="65"/>
      <c r="F155" s="49" t="s">
        <v>25</v>
      </c>
      <c r="G155" s="51" t="s">
        <v>14</v>
      </c>
      <c r="H155" s="51">
        <v>95</v>
      </c>
      <c r="I155" s="51">
        <v>95</v>
      </c>
      <c r="J155" s="68">
        <f t="shared" si="2"/>
        <v>100</v>
      </c>
    </row>
    <row r="156" spans="1:10" s="29" customFormat="1" ht="60.75" customHeight="1">
      <c r="A156" s="65"/>
      <c r="B156" s="65"/>
      <c r="C156" s="65"/>
      <c r="D156" s="65"/>
      <c r="E156" s="65"/>
      <c r="F156" s="49" t="s">
        <v>18</v>
      </c>
      <c r="G156" s="51" t="s">
        <v>14</v>
      </c>
      <c r="H156" s="54">
        <v>100</v>
      </c>
      <c r="I156" s="51">
        <v>100</v>
      </c>
      <c r="J156" s="54">
        <f t="shared" si="2"/>
        <v>100</v>
      </c>
    </row>
    <row r="157" spans="1:10" s="21" customFormat="1" ht="158.25" customHeight="1">
      <c r="A157" s="80" t="s">
        <v>59</v>
      </c>
      <c r="B157" s="65" t="s">
        <v>12</v>
      </c>
      <c r="C157" s="65">
        <v>108</v>
      </c>
      <c r="D157" s="65">
        <v>98</v>
      </c>
      <c r="E157" s="76">
        <f>D157/C157*100</f>
        <v>90.74074074074075</v>
      </c>
      <c r="F157" s="49" t="s">
        <v>15</v>
      </c>
      <c r="G157" s="51" t="s">
        <v>14</v>
      </c>
      <c r="H157" s="51">
        <v>100</v>
      </c>
      <c r="I157" s="51">
        <v>100</v>
      </c>
      <c r="J157" s="12">
        <f t="shared" si="2"/>
        <v>100</v>
      </c>
    </row>
    <row r="158" spans="1:10" s="29" customFormat="1" ht="47.25" customHeight="1">
      <c r="A158" s="65"/>
      <c r="B158" s="65"/>
      <c r="C158" s="65"/>
      <c r="D158" s="65"/>
      <c r="E158" s="65"/>
      <c r="F158" s="49" t="s">
        <v>16</v>
      </c>
      <c r="G158" s="51" t="s">
        <v>14</v>
      </c>
      <c r="H158" s="51">
        <v>100</v>
      </c>
      <c r="I158" s="51">
        <v>100</v>
      </c>
      <c r="J158" s="12">
        <f t="shared" si="2"/>
        <v>100</v>
      </c>
    </row>
    <row r="159" spans="1:10" s="29" customFormat="1" ht="48" customHeight="1">
      <c r="A159" s="65"/>
      <c r="B159" s="65"/>
      <c r="C159" s="65"/>
      <c r="D159" s="65"/>
      <c r="E159" s="65"/>
      <c r="F159" s="49" t="s">
        <v>17</v>
      </c>
      <c r="G159" s="51" t="s">
        <v>14</v>
      </c>
      <c r="H159" s="51">
        <v>100</v>
      </c>
      <c r="I159" s="51">
        <v>100</v>
      </c>
      <c r="J159" s="12">
        <f t="shared" si="2"/>
        <v>100</v>
      </c>
    </row>
    <row r="160" spans="1:10" s="29" customFormat="1" ht="96.75" customHeight="1">
      <c r="A160" s="65"/>
      <c r="B160" s="65"/>
      <c r="C160" s="65"/>
      <c r="D160" s="65"/>
      <c r="E160" s="65"/>
      <c r="F160" s="49" t="s">
        <v>25</v>
      </c>
      <c r="G160" s="51" t="s">
        <v>14</v>
      </c>
      <c r="H160" s="51">
        <v>85</v>
      </c>
      <c r="I160" s="51">
        <v>95</v>
      </c>
      <c r="J160" s="17">
        <f t="shared" si="2"/>
        <v>111.76470588235294</v>
      </c>
    </row>
    <row r="161" spans="1:10" s="29" customFormat="1" ht="60.75" customHeight="1">
      <c r="A161" s="65"/>
      <c r="B161" s="65"/>
      <c r="C161" s="65"/>
      <c r="D161" s="65"/>
      <c r="E161" s="65"/>
      <c r="F161" s="49" t="s">
        <v>18</v>
      </c>
      <c r="G161" s="51" t="s">
        <v>14</v>
      </c>
      <c r="H161" s="54">
        <v>100</v>
      </c>
      <c r="I161" s="51">
        <v>100</v>
      </c>
      <c r="J161" s="13">
        <f t="shared" si="2"/>
        <v>100</v>
      </c>
    </row>
    <row r="162" spans="1:10" s="21" customFormat="1" ht="70.5" customHeight="1">
      <c r="A162" s="23" t="s">
        <v>22</v>
      </c>
      <c r="B162" s="23" t="s">
        <v>12</v>
      </c>
      <c r="C162" s="23">
        <f>C164+C166+C168</f>
        <v>2471</v>
      </c>
      <c r="D162" s="23">
        <f>D164+D166+D168</f>
        <v>2472</v>
      </c>
      <c r="E162" s="25">
        <f>D162/C162*100</f>
        <v>100.04046944556859</v>
      </c>
      <c r="F162" s="38" t="s">
        <v>18</v>
      </c>
      <c r="G162" s="24" t="s">
        <v>14</v>
      </c>
      <c r="H162" s="24">
        <v>100</v>
      </c>
      <c r="I162" s="24">
        <v>100</v>
      </c>
      <c r="J162" s="24">
        <f t="shared" si="2"/>
        <v>100</v>
      </c>
    </row>
    <row r="163" spans="1:10" s="29" customFormat="1" ht="95.25" customHeight="1">
      <c r="A163" s="27"/>
      <c r="B163" s="27"/>
      <c r="C163" s="27"/>
      <c r="D163" s="27"/>
      <c r="E163" s="27"/>
      <c r="F163" s="38" t="s">
        <v>25</v>
      </c>
      <c r="G163" s="24" t="s">
        <v>14</v>
      </c>
      <c r="H163" s="28">
        <f>(H165+H167+H169)/3</f>
        <v>98.33333333333333</v>
      </c>
      <c r="I163" s="28">
        <f>(I165+I167+I169)/3</f>
        <v>98.33333333333333</v>
      </c>
      <c r="J163" s="40">
        <f>(J165+J167+J169)/3</f>
        <v>100</v>
      </c>
    </row>
    <row r="164" spans="1:10" s="21" customFormat="1" ht="163.5" customHeight="1">
      <c r="A164" s="70" t="s">
        <v>60</v>
      </c>
      <c r="B164" s="65" t="s">
        <v>12</v>
      </c>
      <c r="C164" s="65">
        <v>284</v>
      </c>
      <c r="D164" s="65">
        <v>284</v>
      </c>
      <c r="E164" s="71">
        <f>D164/C164*100</f>
        <v>100</v>
      </c>
      <c r="F164" s="72" t="s">
        <v>18</v>
      </c>
      <c r="G164" s="51" t="s">
        <v>14</v>
      </c>
      <c r="H164" s="51">
        <v>100</v>
      </c>
      <c r="I164" s="51">
        <v>100</v>
      </c>
      <c r="J164" s="51">
        <f aca="true" t="shared" si="3" ref="J164:J211">I164/H164*100</f>
        <v>100</v>
      </c>
    </row>
    <row r="165" spans="1:10" s="29" customFormat="1" ht="95.25" customHeight="1">
      <c r="A165" s="65"/>
      <c r="B165" s="65"/>
      <c r="C165" s="65"/>
      <c r="D165" s="65"/>
      <c r="E165" s="65"/>
      <c r="F165" s="49" t="s">
        <v>25</v>
      </c>
      <c r="G165" s="51" t="s">
        <v>14</v>
      </c>
      <c r="H165" s="68">
        <v>100</v>
      </c>
      <c r="I165" s="68">
        <v>100</v>
      </c>
      <c r="J165" s="68">
        <f t="shared" si="3"/>
        <v>100</v>
      </c>
    </row>
    <row r="166" spans="1:10" s="21" customFormat="1" ht="155.25" customHeight="1">
      <c r="A166" s="20" t="s">
        <v>61</v>
      </c>
      <c r="B166" s="18" t="s">
        <v>12</v>
      </c>
      <c r="C166" s="18">
        <v>437</v>
      </c>
      <c r="D166" s="65">
        <v>437</v>
      </c>
      <c r="E166" s="71">
        <f>D166/C166*100</f>
        <v>100</v>
      </c>
      <c r="F166" s="72" t="s">
        <v>18</v>
      </c>
      <c r="G166" s="51" t="s">
        <v>14</v>
      </c>
      <c r="H166" s="51">
        <v>100</v>
      </c>
      <c r="I166" s="51">
        <v>100</v>
      </c>
      <c r="J166" s="51">
        <f t="shared" si="3"/>
        <v>100</v>
      </c>
    </row>
    <row r="167" spans="1:10" s="29" customFormat="1" ht="95.25" customHeight="1">
      <c r="A167" s="6"/>
      <c r="B167" s="6"/>
      <c r="C167" s="18"/>
      <c r="D167" s="65"/>
      <c r="E167" s="65"/>
      <c r="F167" s="49" t="s">
        <v>25</v>
      </c>
      <c r="G167" s="51" t="s">
        <v>14</v>
      </c>
      <c r="H167" s="68">
        <v>100</v>
      </c>
      <c r="I167" s="68">
        <v>100</v>
      </c>
      <c r="J167" s="68">
        <f t="shared" si="3"/>
        <v>100</v>
      </c>
    </row>
    <row r="168" spans="1:10" s="21" customFormat="1" ht="163.5" customHeight="1">
      <c r="A168" s="75" t="s">
        <v>62</v>
      </c>
      <c r="B168" s="65" t="s">
        <v>12</v>
      </c>
      <c r="C168" s="65">
        <v>1750</v>
      </c>
      <c r="D168" s="65">
        <v>1751</v>
      </c>
      <c r="E168" s="71">
        <f>D168/C168*100</f>
        <v>100.05714285714286</v>
      </c>
      <c r="F168" s="72" t="s">
        <v>18</v>
      </c>
      <c r="G168" s="51" t="s">
        <v>14</v>
      </c>
      <c r="H168" s="51">
        <v>100</v>
      </c>
      <c r="I168" s="51">
        <v>100</v>
      </c>
      <c r="J168" s="12">
        <f t="shared" si="3"/>
        <v>100</v>
      </c>
    </row>
    <row r="169" spans="1:10" s="29" customFormat="1" ht="95.25" customHeight="1">
      <c r="A169" s="65"/>
      <c r="B169" s="65"/>
      <c r="C169" s="65"/>
      <c r="D169" s="65"/>
      <c r="E169" s="65"/>
      <c r="F169" s="49" t="s">
        <v>25</v>
      </c>
      <c r="G169" s="51" t="s">
        <v>14</v>
      </c>
      <c r="H169" s="68">
        <v>95</v>
      </c>
      <c r="I169" s="68">
        <v>95</v>
      </c>
      <c r="J169" s="17">
        <f t="shared" si="3"/>
        <v>100</v>
      </c>
    </row>
    <row r="170" spans="1:10" s="29" customFormat="1" ht="87" customHeight="1">
      <c r="A170" s="26" t="s">
        <v>74</v>
      </c>
      <c r="B170" s="23" t="s">
        <v>12</v>
      </c>
      <c r="C170" s="24">
        <f>C172+C174+C176+C178+C180+C182+C184+C186+C188+C190+C192+C194+C196+C198+C200+C202+C204+C206+C208+C210+C212</f>
        <v>4868</v>
      </c>
      <c r="D170" s="24">
        <f>D172+D174+D176+D178+D180+D182+D184+D186+D188+D190+D192+D194+D196+D198+D200+D202+D204+D206+D208+D210+D212</f>
        <v>4979</v>
      </c>
      <c r="E170" s="28">
        <f>D170/C170*100</f>
        <v>102.28019720624486</v>
      </c>
      <c r="F170" s="38" t="s">
        <v>19</v>
      </c>
      <c r="G170" s="24" t="s">
        <v>14</v>
      </c>
      <c r="H170" s="40">
        <f>(H172+H174+H176+H178+H180+H182+H184+H186+H188+H190+H192+H194+H196+H198+H200+H202+H204+H206+H208+H210+H212)/21</f>
        <v>84.61904761904762</v>
      </c>
      <c r="I170" s="40">
        <f>(I172+I174+I176+I178+I180+I182+I184+I186+I188+I190+I192+I194+I196+I198+I200+I202+I204+I206+I208+I210+I212)/21</f>
        <v>85.88095238095238</v>
      </c>
      <c r="J170" s="28">
        <f>I170/H170*100</f>
        <v>101.49127743387731</v>
      </c>
    </row>
    <row r="171" spans="1:10" s="29" customFormat="1" ht="87" customHeight="1">
      <c r="A171" s="39"/>
      <c r="B171" s="23"/>
      <c r="C171" s="24"/>
      <c r="D171" s="24"/>
      <c r="E171" s="24"/>
      <c r="F171" s="38" t="s">
        <v>75</v>
      </c>
      <c r="G171" s="24" t="s">
        <v>14</v>
      </c>
      <c r="H171" s="40">
        <f>(H173+H175+H177+H179+H181+H183+H185+H187+H189+H191+H193+H195+H197+H199+H201+H203+H205+H207+H209+H211+H213)/21</f>
        <v>100</v>
      </c>
      <c r="I171" s="40">
        <f>(I173+I175+I177+I179+I181+I183+I185+I187+I189+I191+I193+I195+I197+I199+I201+I203+I205+I207+I209+I211+I213)/21</f>
        <v>99.9047619047619</v>
      </c>
      <c r="J171" s="40">
        <f t="shared" si="3"/>
        <v>99.9047619047619</v>
      </c>
    </row>
    <row r="172" spans="1:10" s="29" customFormat="1" ht="85.5" customHeight="1">
      <c r="A172" s="136" t="s">
        <v>77</v>
      </c>
      <c r="B172" s="112" t="s">
        <v>12</v>
      </c>
      <c r="C172" s="114">
        <v>161</v>
      </c>
      <c r="D172" s="143">
        <v>161</v>
      </c>
      <c r="E172" s="114">
        <f>D172/C172*100</f>
        <v>100</v>
      </c>
      <c r="F172" s="53" t="s">
        <v>19</v>
      </c>
      <c r="G172" s="50" t="s">
        <v>14</v>
      </c>
      <c r="H172" s="51">
        <v>85</v>
      </c>
      <c r="I172" s="51">
        <v>85</v>
      </c>
      <c r="J172" s="51">
        <f t="shared" si="3"/>
        <v>100</v>
      </c>
    </row>
    <row r="173" spans="1:10" s="29" customFormat="1" ht="100.5" customHeight="1">
      <c r="A173" s="137"/>
      <c r="B173" s="113"/>
      <c r="C173" s="115"/>
      <c r="D173" s="144"/>
      <c r="E173" s="115"/>
      <c r="F173" s="52" t="s">
        <v>75</v>
      </c>
      <c r="G173" s="50" t="s">
        <v>14</v>
      </c>
      <c r="H173" s="51">
        <v>100</v>
      </c>
      <c r="I173" s="51">
        <v>100</v>
      </c>
      <c r="J173" s="51">
        <f t="shared" si="3"/>
        <v>100</v>
      </c>
    </row>
    <row r="174" spans="1:10" s="29" customFormat="1" ht="102.75" customHeight="1">
      <c r="A174" s="136" t="s">
        <v>87</v>
      </c>
      <c r="B174" s="112" t="s">
        <v>12</v>
      </c>
      <c r="C174" s="114">
        <v>552</v>
      </c>
      <c r="D174" s="114">
        <v>610</v>
      </c>
      <c r="E174" s="116">
        <f>D174/C174*100</f>
        <v>110.5072463768116</v>
      </c>
      <c r="F174" s="73" t="s">
        <v>19</v>
      </c>
      <c r="G174" s="50" t="s">
        <v>14</v>
      </c>
      <c r="H174" s="51">
        <v>85</v>
      </c>
      <c r="I174" s="51">
        <v>93</v>
      </c>
      <c r="J174" s="54">
        <f t="shared" si="3"/>
        <v>109.41176470588236</v>
      </c>
    </row>
    <row r="175" spans="1:10" s="29" customFormat="1" ht="101.25" customHeight="1">
      <c r="A175" s="137"/>
      <c r="B175" s="113"/>
      <c r="C175" s="115"/>
      <c r="D175" s="115"/>
      <c r="E175" s="117"/>
      <c r="F175" s="73" t="s">
        <v>75</v>
      </c>
      <c r="G175" s="50" t="s">
        <v>14</v>
      </c>
      <c r="H175" s="51">
        <v>100</v>
      </c>
      <c r="I175" s="51">
        <v>100</v>
      </c>
      <c r="J175" s="54">
        <f t="shared" si="3"/>
        <v>100</v>
      </c>
    </row>
    <row r="176" spans="1:10" s="29" customFormat="1" ht="102" customHeight="1">
      <c r="A176" s="120" t="s">
        <v>79</v>
      </c>
      <c r="B176" s="112" t="s">
        <v>12</v>
      </c>
      <c r="C176" s="114">
        <v>3</v>
      </c>
      <c r="D176" s="114">
        <v>3</v>
      </c>
      <c r="E176" s="116">
        <f>D176/C176*100</f>
        <v>100</v>
      </c>
      <c r="F176" s="73" t="s">
        <v>19</v>
      </c>
      <c r="G176" s="50" t="s">
        <v>14</v>
      </c>
      <c r="H176" s="51">
        <v>100</v>
      </c>
      <c r="I176" s="51">
        <v>100</v>
      </c>
      <c r="J176" s="54">
        <f t="shared" si="3"/>
        <v>100</v>
      </c>
    </row>
    <row r="177" spans="1:10" s="29" customFormat="1" ht="99.75" customHeight="1">
      <c r="A177" s="121"/>
      <c r="B177" s="113"/>
      <c r="C177" s="115"/>
      <c r="D177" s="115"/>
      <c r="E177" s="117"/>
      <c r="F177" s="73" t="s">
        <v>75</v>
      </c>
      <c r="G177" s="50" t="s">
        <v>14</v>
      </c>
      <c r="H177" s="51">
        <v>100</v>
      </c>
      <c r="I177" s="51">
        <v>100</v>
      </c>
      <c r="J177" s="54">
        <f t="shared" si="3"/>
        <v>100</v>
      </c>
    </row>
    <row r="178" spans="1:10" s="29" customFormat="1" ht="100.5" customHeight="1">
      <c r="A178" s="120" t="s">
        <v>80</v>
      </c>
      <c r="B178" s="112" t="s">
        <v>12</v>
      </c>
      <c r="C178" s="114">
        <v>85</v>
      </c>
      <c r="D178" s="114">
        <v>123</v>
      </c>
      <c r="E178" s="116">
        <f>D178/C178*100</f>
        <v>144.70588235294116</v>
      </c>
      <c r="F178" s="73" t="s">
        <v>19</v>
      </c>
      <c r="G178" s="50" t="s">
        <v>14</v>
      </c>
      <c r="H178" s="51">
        <v>80</v>
      </c>
      <c r="I178" s="51">
        <v>80</v>
      </c>
      <c r="J178" s="54">
        <f t="shared" si="3"/>
        <v>100</v>
      </c>
    </row>
    <row r="179" spans="1:10" s="29" customFormat="1" ht="99.75" customHeight="1">
      <c r="A179" s="121"/>
      <c r="B179" s="113"/>
      <c r="C179" s="115"/>
      <c r="D179" s="115"/>
      <c r="E179" s="117"/>
      <c r="F179" s="73" t="s">
        <v>75</v>
      </c>
      <c r="G179" s="50" t="s">
        <v>14</v>
      </c>
      <c r="H179" s="51">
        <v>100</v>
      </c>
      <c r="I179" s="51">
        <v>100</v>
      </c>
      <c r="J179" s="54">
        <f t="shared" si="3"/>
        <v>100</v>
      </c>
    </row>
    <row r="180" spans="1:10" s="29" customFormat="1" ht="97.5" customHeight="1">
      <c r="A180" s="110" t="s">
        <v>81</v>
      </c>
      <c r="B180" s="112" t="s">
        <v>12</v>
      </c>
      <c r="C180" s="114">
        <v>476</v>
      </c>
      <c r="D180" s="114">
        <v>552</v>
      </c>
      <c r="E180" s="116">
        <f>D180/C180*100</f>
        <v>115.96638655462186</v>
      </c>
      <c r="F180" s="53" t="s">
        <v>19</v>
      </c>
      <c r="G180" s="50" t="s">
        <v>14</v>
      </c>
      <c r="H180" s="51">
        <v>75</v>
      </c>
      <c r="I180" s="51">
        <v>85</v>
      </c>
      <c r="J180" s="54">
        <f t="shared" si="3"/>
        <v>113.33333333333333</v>
      </c>
    </row>
    <row r="181" spans="1:10" s="29" customFormat="1" ht="102.75" customHeight="1">
      <c r="A181" s="111"/>
      <c r="B181" s="113"/>
      <c r="C181" s="115"/>
      <c r="D181" s="115"/>
      <c r="E181" s="117"/>
      <c r="F181" s="53" t="s">
        <v>75</v>
      </c>
      <c r="G181" s="50" t="s">
        <v>14</v>
      </c>
      <c r="H181" s="51">
        <v>100</v>
      </c>
      <c r="I181" s="51">
        <v>100</v>
      </c>
      <c r="J181" s="54">
        <f t="shared" si="3"/>
        <v>100</v>
      </c>
    </row>
    <row r="182" spans="1:10" s="29" customFormat="1" ht="104.25" customHeight="1">
      <c r="A182" s="110" t="s">
        <v>82</v>
      </c>
      <c r="B182" s="112" t="s">
        <v>12</v>
      </c>
      <c r="C182" s="114">
        <v>36</v>
      </c>
      <c r="D182" s="114">
        <v>37</v>
      </c>
      <c r="E182" s="116">
        <f>D182/C182*100</f>
        <v>102.77777777777777</v>
      </c>
      <c r="F182" s="53" t="s">
        <v>19</v>
      </c>
      <c r="G182" s="50" t="s">
        <v>14</v>
      </c>
      <c r="H182" s="51">
        <v>85</v>
      </c>
      <c r="I182" s="51">
        <v>100</v>
      </c>
      <c r="J182" s="54">
        <f t="shared" si="3"/>
        <v>117.64705882352942</v>
      </c>
    </row>
    <row r="183" spans="1:10" s="29" customFormat="1" ht="106.5" customHeight="1">
      <c r="A183" s="111"/>
      <c r="B183" s="113"/>
      <c r="C183" s="115"/>
      <c r="D183" s="115"/>
      <c r="E183" s="117"/>
      <c r="F183" s="53" t="s">
        <v>75</v>
      </c>
      <c r="G183" s="50" t="s">
        <v>14</v>
      </c>
      <c r="H183" s="51">
        <v>100</v>
      </c>
      <c r="I183" s="51">
        <v>100</v>
      </c>
      <c r="J183" s="54">
        <f t="shared" si="3"/>
        <v>100</v>
      </c>
    </row>
    <row r="184" spans="1:10" s="29" customFormat="1" ht="103.5" customHeight="1">
      <c r="A184" s="128" t="s">
        <v>83</v>
      </c>
      <c r="B184" s="130" t="s">
        <v>12</v>
      </c>
      <c r="C184" s="118">
        <v>220</v>
      </c>
      <c r="D184" s="134">
        <v>223</v>
      </c>
      <c r="E184" s="132">
        <f>D184/C184*100</f>
        <v>101.36363636363637</v>
      </c>
      <c r="F184" s="53" t="s">
        <v>19</v>
      </c>
      <c r="G184" s="93" t="s">
        <v>14</v>
      </c>
      <c r="H184" s="82">
        <v>85</v>
      </c>
      <c r="I184" s="82">
        <v>80</v>
      </c>
      <c r="J184" s="94">
        <f t="shared" si="3"/>
        <v>94.11764705882352</v>
      </c>
    </row>
    <row r="185" spans="1:10" s="29" customFormat="1" ht="106.5" customHeight="1">
      <c r="A185" s="129"/>
      <c r="B185" s="131"/>
      <c r="C185" s="119"/>
      <c r="D185" s="135"/>
      <c r="E185" s="133"/>
      <c r="F185" s="53" t="s">
        <v>75</v>
      </c>
      <c r="G185" s="93" t="s">
        <v>14</v>
      </c>
      <c r="H185" s="82">
        <v>100</v>
      </c>
      <c r="I185" s="82">
        <v>100</v>
      </c>
      <c r="J185" s="94">
        <f t="shared" si="3"/>
        <v>100</v>
      </c>
    </row>
    <row r="186" spans="1:10" s="29" customFormat="1" ht="106.5" customHeight="1">
      <c r="A186" s="110" t="s">
        <v>84</v>
      </c>
      <c r="B186" s="112" t="s">
        <v>12</v>
      </c>
      <c r="C186" s="114">
        <v>699</v>
      </c>
      <c r="D186" s="114">
        <v>699</v>
      </c>
      <c r="E186" s="116">
        <f>D186/C186*100</f>
        <v>100</v>
      </c>
      <c r="F186" s="73" t="s">
        <v>19</v>
      </c>
      <c r="G186" s="50" t="s">
        <v>14</v>
      </c>
      <c r="H186" s="51">
        <v>75</v>
      </c>
      <c r="I186" s="51">
        <v>75</v>
      </c>
      <c r="J186" s="54">
        <f t="shared" si="3"/>
        <v>100</v>
      </c>
    </row>
    <row r="187" spans="1:10" s="29" customFormat="1" ht="107.25" customHeight="1">
      <c r="A187" s="111"/>
      <c r="B187" s="113"/>
      <c r="C187" s="115"/>
      <c r="D187" s="115"/>
      <c r="E187" s="117"/>
      <c r="F187" s="73" t="s">
        <v>75</v>
      </c>
      <c r="G187" s="50" t="s">
        <v>14</v>
      </c>
      <c r="H187" s="51">
        <v>100</v>
      </c>
      <c r="I187" s="51">
        <v>100</v>
      </c>
      <c r="J187" s="54">
        <f t="shared" si="3"/>
        <v>100</v>
      </c>
    </row>
    <row r="188" spans="1:10" s="29" customFormat="1" ht="101.25" customHeight="1">
      <c r="A188" s="110" t="s">
        <v>85</v>
      </c>
      <c r="B188" s="112" t="s">
        <v>12</v>
      </c>
      <c r="C188" s="114">
        <v>27</v>
      </c>
      <c r="D188" s="114">
        <v>25</v>
      </c>
      <c r="E188" s="116">
        <f>D188/C188*100</f>
        <v>92.5925925925926</v>
      </c>
      <c r="F188" s="73" t="s">
        <v>19</v>
      </c>
      <c r="G188" s="50" t="s">
        <v>14</v>
      </c>
      <c r="H188" s="51">
        <v>100</v>
      </c>
      <c r="I188" s="51">
        <v>84</v>
      </c>
      <c r="J188" s="54">
        <f t="shared" si="3"/>
        <v>84</v>
      </c>
    </row>
    <row r="189" spans="1:10" s="29" customFormat="1" ht="99.75" customHeight="1">
      <c r="A189" s="111"/>
      <c r="B189" s="113"/>
      <c r="C189" s="115"/>
      <c r="D189" s="115"/>
      <c r="E189" s="117"/>
      <c r="F189" s="73" t="s">
        <v>75</v>
      </c>
      <c r="G189" s="50" t="s">
        <v>14</v>
      </c>
      <c r="H189" s="51">
        <v>100</v>
      </c>
      <c r="I189" s="51">
        <v>98</v>
      </c>
      <c r="J189" s="54">
        <f t="shared" si="3"/>
        <v>98</v>
      </c>
    </row>
    <row r="190" spans="1:10" s="29" customFormat="1" ht="87.75" customHeight="1">
      <c r="A190" s="120" t="s">
        <v>86</v>
      </c>
      <c r="B190" s="122" t="s">
        <v>12</v>
      </c>
      <c r="C190" s="124">
        <v>20</v>
      </c>
      <c r="D190" s="124">
        <v>20</v>
      </c>
      <c r="E190" s="126">
        <f>D190/C190*100</f>
        <v>100</v>
      </c>
      <c r="F190" s="91" t="s">
        <v>19</v>
      </c>
      <c r="G190" s="92" t="s">
        <v>14</v>
      </c>
      <c r="H190" s="69">
        <v>85</v>
      </c>
      <c r="I190" s="69">
        <v>85</v>
      </c>
      <c r="J190" s="90">
        <f t="shared" si="3"/>
        <v>100</v>
      </c>
    </row>
    <row r="191" spans="1:10" s="29" customFormat="1" ht="104.25" customHeight="1">
      <c r="A191" s="121"/>
      <c r="B191" s="123"/>
      <c r="C191" s="125"/>
      <c r="D191" s="125"/>
      <c r="E191" s="127"/>
      <c r="F191" s="91" t="s">
        <v>75</v>
      </c>
      <c r="G191" s="92" t="s">
        <v>14</v>
      </c>
      <c r="H191" s="69">
        <v>100</v>
      </c>
      <c r="I191" s="69">
        <v>100</v>
      </c>
      <c r="J191" s="90">
        <f t="shared" si="3"/>
        <v>100</v>
      </c>
    </row>
    <row r="192" spans="1:10" s="29" customFormat="1" ht="101.25" customHeight="1">
      <c r="A192" s="128" t="s">
        <v>88</v>
      </c>
      <c r="B192" s="130" t="s">
        <v>12</v>
      </c>
      <c r="C192" s="118">
        <v>20</v>
      </c>
      <c r="D192" s="118">
        <v>20</v>
      </c>
      <c r="E192" s="132">
        <f>D192/C192*100</f>
        <v>100</v>
      </c>
      <c r="F192" s="53" t="s">
        <v>19</v>
      </c>
      <c r="G192" s="50" t="s">
        <v>14</v>
      </c>
      <c r="H192" s="51">
        <v>75</v>
      </c>
      <c r="I192" s="51">
        <v>75</v>
      </c>
      <c r="J192" s="54">
        <f t="shared" si="3"/>
        <v>100</v>
      </c>
    </row>
    <row r="193" spans="1:10" s="29" customFormat="1" ht="106.5" customHeight="1">
      <c r="A193" s="129"/>
      <c r="B193" s="131"/>
      <c r="C193" s="119"/>
      <c r="D193" s="119"/>
      <c r="E193" s="133"/>
      <c r="F193" s="53" t="s">
        <v>75</v>
      </c>
      <c r="G193" s="50" t="s">
        <v>14</v>
      </c>
      <c r="H193" s="51">
        <v>100</v>
      </c>
      <c r="I193" s="51">
        <v>100</v>
      </c>
      <c r="J193" s="54">
        <f t="shared" si="3"/>
        <v>100</v>
      </c>
    </row>
    <row r="194" spans="1:10" s="29" customFormat="1" ht="100.5" customHeight="1">
      <c r="A194" s="110" t="s">
        <v>72</v>
      </c>
      <c r="B194" s="112" t="s">
        <v>12</v>
      </c>
      <c r="C194" s="114">
        <v>19</v>
      </c>
      <c r="D194" s="114">
        <v>18</v>
      </c>
      <c r="E194" s="116">
        <f>D194/C194*100</f>
        <v>94.73684210526315</v>
      </c>
      <c r="F194" s="73" t="s">
        <v>19</v>
      </c>
      <c r="G194" s="50" t="s">
        <v>14</v>
      </c>
      <c r="H194" s="51">
        <v>100</v>
      </c>
      <c r="I194" s="51">
        <v>100</v>
      </c>
      <c r="J194" s="54">
        <f t="shared" si="3"/>
        <v>100</v>
      </c>
    </row>
    <row r="195" spans="1:10" s="29" customFormat="1" ht="101.25" customHeight="1">
      <c r="A195" s="111"/>
      <c r="B195" s="113"/>
      <c r="C195" s="115"/>
      <c r="D195" s="115"/>
      <c r="E195" s="117"/>
      <c r="F195" s="73" t="s">
        <v>75</v>
      </c>
      <c r="G195" s="50" t="s">
        <v>14</v>
      </c>
      <c r="H195" s="51">
        <v>100</v>
      </c>
      <c r="I195" s="51">
        <v>100</v>
      </c>
      <c r="J195" s="54">
        <f t="shared" si="3"/>
        <v>100</v>
      </c>
    </row>
    <row r="196" spans="1:10" s="29" customFormat="1" ht="99" customHeight="1">
      <c r="A196" s="110" t="s">
        <v>73</v>
      </c>
      <c r="B196" s="112" t="s">
        <v>12</v>
      </c>
      <c r="C196" s="114">
        <v>207</v>
      </c>
      <c r="D196" s="114">
        <v>166</v>
      </c>
      <c r="E196" s="116">
        <f>D196/C196*100</f>
        <v>80.19323671497585</v>
      </c>
      <c r="F196" s="53" t="s">
        <v>19</v>
      </c>
      <c r="G196" s="50" t="s">
        <v>14</v>
      </c>
      <c r="H196" s="51">
        <v>85</v>
      </c>
      <c r="I196" s="51">
        <v>80</v>
      </c>
      <c r="J196" s="54">
        <f t="shared" si="3"/>
        <v>94.11764705882352</v>
      </c>
    </row>
    <row r="197" spans="1:10" s="29" customFormat="1" ht="104.25" customHeight="1">
      <c r="A197" s="111"/>
      <c r="B197" s="113"/>
      <c r="C197" s="115"/>
      <c r="D197" s="115"/>
      <c r="E197" s="117"/>
      <c r="F197" s="53" t="s">
        <v>75</v>
      </c>
      <c r="G197" s="50" t="s">
        <v>14</v>
      </c>
      <c r="H197" s="51">
        <v>100</v>
      </c>
      <c r="I197" s="51">
        <v>100</v>
      </c>
      <c r="J197" s="54">
        <f t="shared" si="3"/>
        <v>100</v>
      </c>
    </row>
    <row r="198" spans="1:10" s="29" customFormat="1" ht="104.25" customHeight="1">
      <c r="A198" s="110" t="s">
        <v>89</v>
      </c>
      <c r="B198" s="112" t="s">
        <v>12</v>
      </c>
      <c r="C198" s="114">
        <v>27</v>
      </c>
      <c r="D198" s="114">
        <v>31</v>
      </c>
      <c r="E198" s="116">
        <f>D198/C198*100</f>
        <v>114.81481481481481</v>
      </c>
      <c r="F198" s="73" t="s">
        <v>19</v>
      </c>
      <c r="G198" s="50" t="s">
        <v>14</v>
      </c>
      <c r="H198" s="51">
        <v>87</v>
      </c>
      <c r="I198" s="51">
        <v>94</v>
      </c>
      <c r="J198" s="54">
        <f t="shared" si="3"/>
        <v>108.04597701149426</v>
      </c>
    </row>
    <row r="199" spans="1:10" s="29" customFormat="1" ht="104.25" customHeight="1">
      <c r="A199" s="111"/>
      <c r="B199" s="113"/>
      <c r="C199" s="115"/>
      <c r="D199" s="115"/>
      <c r="E199" s="117"/>
      <c r="F199" s="73" t="s">
        <v>75</v>
      </c>
      <c r="G199" s="50" t="s">
        <v>14</v>
      </c>
      <c r="H199" s="51">
        <v>100</v>
      </c>
      <c r="I199" s="51">
        <v>100</v>
      </c>
      <c r="J199" s="54">
        <f t="shared" si="3"/>
        <v>100</v>
      </c>
    </row>
    <row r="200" spans="1:10" s="29" customFormat="1" ht="104.25" customHeight="1">
      <c r="A200" s="110" t="s">
        <v>90</v>
      </c>
      <c r="B200" s="112" t="s">
        <v>12</v>
      </c>
      <c r="C200" s="114">
        <v>33</v>
      </c>
      <c r="D200" s="114">
        <v>33</v>
      </c>
      <c r="E200" s="116">
        <f>D200/C200*100</f>
        <v>100</v>
      </c>
      <c r="F200" s="73" t="s">
        <v>19</v>
      </c>
      <c r="G200" s="50" t="s">
        <v>14</v>
      </c>
      <c r="H200" s="51">
        <v>80</v>
      </c>
      <c r="I200" s="51">
        <v>90</v>
      </c>
      <c r="J200" s="54">
        <f t="shared" si="3"/>
        <v>112.5</v>
      </c>
    </row>
    <row r="201" spans="1:10" s="29" customFormat="1" ht="104.25" customHeight="1">
      <c r="A201" s="111"/>
      <c r="B201" s="113"/>
      <c r="C201" s="115"/>
      <c r="D201" s="115"/>
      <c r="E201" s="117"/>
      <c r="F201" s="73" t="s">
        <v>75</v>
      </c>
      <c r="G201" s="50" t="s">
        <v>14</v>
      </c>
      <c r="H201" s="51">
        <v>100</v>
      </c>
      <c r="I201" s="51">
        <v>100</v>
      </c>
      <c r="J201" s="54">
        <f t="shared" si="3"/>
        <v>100</v>
      </c>
    </row>
    <row r="202" spans="1:10" s="29" customFormat="1" ht="104.25" customHeight="1">
      <c r="A202" s="120" t="s">
        <v>91</v>
      </c>
      <c r="B202" s="122" t="s">
        <v>12</v>
      </c>
      <c r="C202" s="124">
        <v>72</v>
      </c>
      <c r="D202" s="124">
        <v>76</v>
      </c>
      <c r="E202" s="126">
        <f>D202/C202*100</f>
        <v>105.55555555555556</v>
      </c>
      <c r="F202" s="91" t="s">
        <v>19</v>
      </c>
      <c r="G202" s="92" t="s">
        <v>14</v>
      </c>
      <c r="H202" s="69">
        <v>80</v>
      </c>
      <c r="I202" s="69">
        <v>84.5</v>
      </c>
      <c r="J202" s="90">
        <f t="shared" si="3"/>
        <v>105.62499999999999</v>
      </c>
    </row>
    <row r="203" spans="1:10" s="29" customFormat="1" ht="104.25" customHeight="1">
      <c r="A203" s="121"/>
      <c r="B203" s="123"/>
      <c r="C203" s="125"/>
      <c r="D203" s="125"/>
      <c r="E203" s="127"/>
      <c r="F203" s="91" t="s">
        <v>75</v>
      </c>
      <c r="G203" s="92" t="s">
        <v>14</v>
      </c>
      <c r="H203" s="69">
        <v>100</v>
      </c>
      <c r="I203" s="69">
        <v>100</v>
      </c>
      <c r="J203" s="90">
        <f t="shared" si="3"/>
        <v>100</v>
      </c>
    </row>
    <row r="204" spans="1:10" s="29" customFormat="1" ht="104.25" customHeight="1">
      <c r="A204" s="110" t="s">
        <v>92</v>
      </c>
      <c r="B204" s="112" t="s">
        <v>12</v>
      </c>
      <c r="C204" s="114">
        <v>31</v>
      </c>
      <c r="D204" s="114">
        <v>28</v>
      </c>
      <c r="E204" s="116">
        <f>D204/C204*100</f>
        <v>90.32258064516128</v>
      </c>
      <c r="F204" s="73" t="s">
        <v>19</v>
      </c>
      <c r="G204" s="50" t="s">
        <v>14</v>
      </c>
      <c r="H204" s="51">
        <v>85</v>
      </c>
      <c r="I204" s="51">
        <v>85</v>
      </c>
      <c r="J204" s="54">
        <f t="shared" si="3"/>
        <v>100</v>
      </c>
    </row>
    <row r="205" spans="1:10" s="29" customFormat="1" ht="104.25" customHeight="1">
      <c r="A205" s="111"/>
      <c r="B205" s="113"/>
      <c r="C205" s="115"/>
      <c r="D205" s="115"/>
      <c r="E205" s="117"/>
      <c r="F205" s="73" t="s">
        <v>75</v>
      </c>
      <c r="G205" s="50" t="s">
        <v>14</v>
      </c>
      <c r="H205" s="51">
        <v>100</v>
      </c>
      <c r="I205" s="51">
        <v>100</v>
      </c>
      <c r="J205" s="54">
        <f t="shared" si="3"/>
        <v>100</v>
      </c>
    </row>
    <row r="206" spans="1:10" s="29" customFormat="1" ht="104.25" customHeight="1">
      <c r="A206" s="110" t="s">
        <v>93</v>
      </c>
      <c r="B206" s="112" t="s">
        <v>12</v>
      </c>
      <c r="C206" s="114">
        <v>81</v>
      </c>
      <c r="D206" s="114">
        <v>72</v>
      </c>
      <c r="E206" s="116">
        <f>D206/C206*100</f>
        <v>88.88888888888889</v>
      </c>
      <c r="F206" s="73" t="s">
        <v>19</v>
      </c>
      <c r="G206" s="50" t="s">
        <v>14</v>
      </c>
      <c r="H206" s="51">
        <v>75</v>
      </c>
      <c r="I206" s="51">
        <v>58</v>
      </c>
      <c r="J206" s="54">
        <f t="shared" si="3"/>
        <v>77.33333333333333</v>
      </c>
    </row>
    <row r="207" spans="1:10" s="29" customFormat="1" ht="104.25" customHeight="1">
      <c r="A207" s="111"/>
      <c r="B207" s="113"/>
      <c r="C207" s="115"/>
      <c r="D207" s="115"/>
      <c r="E207" s="117"/>
      <c r="F207" s="73" t="s">
        <v>75</v>
      </c>
      <c r="G207" s="50" t="s">
        <v>14</v>
      </c>
      <c r="H207" s="51">
        <v>100</v>
      </c>
      <c r="I207" s="51">
        <v>100</v>
      </c>
      <c r="J207" s="54">
        <f t="shared" si="3"/>
        <v>100</v>
      </c>
    </row>
    <row r="208" spans="1:10" s="29" customFormat="1" ht="104.25" customHeight="1">
      <c r="A208" s="110" t="s">
        <v>94</v>
      </c>
      <c r="B208" s="112" t="s">
        <v>12</v>
      </c>
      <c r="C208" s="114">
        <v>241</v>
      </c>
      <c r="D208" s="114">
        <v>241</v>
      </c>
      <c r="E208" s="116">
        <f>D208/C208*100</f>
        <v>100</v>
      </c>
      <c r="F208" s="53" t="s">
        <v>19</v>
      </c>
      <c r="G208" s="50" t="s">
        <v>14</v>
      </c>
      <c r="H208" s="51">
        <v>85</v>
      </c>
      <c r="I208" s="51">
        <v>85</v>
      </c>
      <c r="J208" s="54">
        <f t="shared" si="3"/>
        <v>100</v>
      </c>
    </row>
    <row r="209" spans="1:10" s="29" customFormat="1" ht="104.25" customHeight="1">
      <c r="A209" s="111"/>
      <c r="B209" s="113"/>
      <c r="C209" s="115"/>
      <c r="D209" s="115"/>
      <c r="E209" s="117"/>
      <c r="F209" s="53" t="s">
        <v>75</v>
      </c>
      <c r="G209" s="50" t="s">
        <v>14</v>
      </c>
      <c r="H209" s="51">
        <v>100</v>
      </c>
      <c r="I209" s="51">
        <v>100</v>
      </c>
      <c r="J209" s="54">
        <f t="shared" si="3"/>
        <v>100</v>
      </c>
    </row>
    <row r="210" spans="1:10" s="29" customFormat="1" ht="104.25" customHeight="1">
      <c r="A210" s="110" t="s">
        <v>95</v>
      </c>
      <c r="B210" s="112" t="s">
        <v>12</v>
      </c>
      <c r="C210" s="114">
        <v>371</v>
      </c>
      <c r="D210" s="114">
        <v>354</v>
      </c>
      <c r="E210" s="116">
        <f>D210/C210*100</f>
        <v>95.4177897574124</v>
      </c>
      <c r="F210" s="73" t="s">
        <v>19</v>
      </c>
      <c r="G210" s="50" t="s">
        <v>14</v>
      </c>
      <c r="H210" s="51">
        <v>85</v>
      </c>
      <c r="I210" s="51">
        <v>85</v>
      </c>
      <c r="J210" s="54">
        <f t="shared" si="3"/>
        <v>100</v>
      </c>
    </row>
    <row r="211" spans="1:10" s="29" customFormat="1" ht="104.25" customHeight="1">
      <c r="A211" s="111"/>
      <c r="B211" s="113"/>
      <c r="C211" s="115"/>
      <c r="D211" s="115"/>
      <c r="E211" s="117"/>
      <c r="F211" s="73" t="s">
        <v>75</v>
      </c>
      <c r="G211" s="50" t="s">
        <v>14</v>
      </c>
      <c r="H211" s="51">
        <v>100</v>
      </c>
      <c r="I211" s="51">
        <v>100</v>
      </c>
      <c r="J211" s="54">
        <f t="shared" si="3"/>
        <v>100</v>
      </c>
    </row>
    <row r="212" spans="1:10" s="29" customFormat="1" ht="104.25" customHeight="1">
      <c r="A212" s="110" t="s">
        <v>96</v>
      </c>
      <c r="B212" s="112" t="s">
        <v>12</v>
      </c>
      <c r="C212" s="118">
        <v>1487</v>
      </c>
      <c r="D212" s="114">
        <v>1487</v>
      </c>
      <c r="E212" s="116">
        <f>D212/C212*100</f>
        <v>100</v>
      </c>
      <c r="F212" s="53" t="s">
        <v>19</v>
      </c>
      <c r="G212" s="50" t="s">
        <v>14</v>
      </c>
      <c r="H212" s="51">
        <v>85</v>
      </c>
      <c r="I212" s="51">
        <v>100</v>
      </c>
      <c r="J212" s="54">
        <f>I212/H212*100</f>
        <v>117.64705882352942</v>
      </c>
    </row>
    <row r="213" spans="1:10" s="29" customFormat="1" ht="104.25" customHeight="1">
      <c r="A213" s="111"/>
      <c r="B213" s="113"/>
      <c r="C213" s="119"/>
      <c r="D213" s="115"/>
      <c r="E213" s="117"/>
      <c r="F213" s="53" t="s">
        <v>75</v>
      </c>
      <c r="G213" s="50" t="s">
        <v>14</v>
      </c>
      <c r="H213" s="51">
        <v>100</v>
      </c>
      <c r="I213" s="51">
        <v>100</v>
      </c>
      <c r="J213" s="54">
        <f>I213/H213*100</f>
        <v>100</v>
      </c>
    </row>
    <row r="214" spans="1:10" s="29" customFormat="1" ht="60.75" customHeight="1">
      <c r="A214" s="39" t="s">
        <v>76</v>
      </c>
      <c r="B214" s="23" t="s">
        <v>12</v>
      </c>
      <c r="C214" s="24">
        <f>C215</f>
        <v>120</v>
      </c>
      <c r="D214" s="24">
        <v>120</v>
      </c>
      <c r="E214" s="24">
        <f>D214/C214*100</f>
        <v>100</v>
      </c>
      <c r="F214" s="38" t="s">
        <v>18</v>
      </c>
      <c r="G214" s="24" t="s">
        <v>14</v>
      </c>
      <c r="H214" s="24">
        <f>H215</f>
        <v>100</v>
      </c>
      <c r="I214" s="24">
        <v>100</v>
      </c>
      <c r="J214" s="24">
        <f>J215</f>
        <v>100</v>
      </c>
    </row>
    <row r="215" spans="1:10" s="29" customFormat="1" ht="217.5" customHeight="1">
      <c r="A215" s="74" t="s">
        <v>63</v>
      </c>
      <c r="B215" s="18" t="s">
        <v>12</v>
      </c>
      <c r="C215" s="51">
        <v>120</v>
      </c>
      <c r="D215" s="51">
        <v>120</v>
      </c>
      <c r="E215" s="14">
        <f>D215/C215*100</f>
        <v>100</v>
      </c>
      <c r="F215" s="22" t="s">
        <v>18</v>
      </c>
      <c r="G215" s="12" t="s">
        <v>14</v>
      </c>
      <c r="H215" s="12">
        <v>100</v>
      </c>
      <c r="I215" s="51">
        <v>100</v>
      </c>
      <c r="J215" s="12">
        <f>I215/H215*100</f>
        <v>100</v>
      </c>
    </row>
    <row r="216" spans="1:10" s="29" customFormat="1" ht="95.25" customHeight="1">
      <c r="A216" s="26" t="s">
        <v>78</v>
      </c>
      <c r="B216" s="23" t="s">
        <v>12</v>
      </c>
      <c r="C216" s="24">
        <f>C217</f>
        <v>425</v>
      </c>
      <c r="D216" s="24">
        <v>455</v>
      </c>
      <c r="E216" s="28">
        <f>E217</f>
        <v>107.05882352941177</v>
      </c>
      <c r="F216" s="38" t="s">
        <v>23</v>
      </c>
      <c r="G216" s="24" t="s">
        <v>14</v>
      </c>
      <c r="H216" s="24">
        <f>H217</f>
        <v>90</v>
      </c>
      <c r="I216" s="24">
        <v>94</v>
      </c>
      <c r="J216" s="28">
        <f>J217</f>
        <v>104.44444444444446</v>
      </c>
    </row>
    <row r="217" spans="1:10" s="29" customFormat="1" ht="154.5" customHeight="1">
      <c r="A217" s="77" t="s">
        <v>64</v>
      </c>
      <c r="B217" s="65" t="s">
        <v>12</v>
      </c>
      <c r="C217" s="51">
        <v>425</v>
      </c>
      <c r="D217" s="66">
        <v>455</v>
      </c>
      <c r="E217" s="81">
        <f>D217/C217*100</f>
        <v>107.05882352941177</v>
      </c>
      <c r="F217" s="49" t="s">
        <v>23</v>
      </c>
      <c r="G217" s="51" t="s">
        <v>14</v>
      </c>
      <c r="H217" s="51">
        <v>90</v>
      </c>
      <c r="I217" s="51">
        <v>94</v>
      </c>
      <c r="J217" s="68">
        <f>I217/H217*100</f>
        <v>104.44444444444446</v>
      </c>
    </row>
    <row r="218" spans="1:10" s="29" customFormat="1" ht="79.5" customHeight="1">
      <c r="A218" s="62" t="s">
        <v>100</v>
      </c>
      <c r="B218" s="55" t="s">
        <v>98</v>
      </c>
      <c r="C218" s="56">
        <f>C219</f>
        <v>39</v>
      </c>
      <c r="D218" s="57">
        <v>39</v>
      </c>
      <c r="E218" s="58">
        <f>D218/C218*100</f>
        <v>100</v>
      </c>
      <c r="F218" s="61" t="s">
        <v>99</v>
      </c>
      <c r="G218" s="56" t="s">
        <v>14</v>
      </c>
      <c r="H218" s="56">
        <v>100</v>
      </c>
      <c r="I218" s="56">
        <v>100</v>
      </c>
      <c r="J218" s="59">
        <f>I218/H218*100</f>
        <v>100</v>
      </c>
    </row>
    <row r="219" spans="1:10" s="29" customFormat="1" ht="107.25" customHeight="1">
      <c r="A219" s="19" t="s">
        <v>97</v>
      </c>
      <c r="B219" s="65" t="s">
        <v>98</v>
      </c>
      <c r="C219" s="51">
        <v>39</v>
      </c>
      <c r="D219" s="66">
        <v>39</v>
      </c>
      <c r="E219" s="81">
        <f>D219/C219*100</f>
        <v>100</v>
      </c>
      <c r="F219" s="60" t="s">
        <v>99</v>
      </c>
      <c r="G219" s="51" t="s">
        <v>14</v>
      </c>
      <c r="H219" s="51">
        <v>100</v>
      </c>
      <c r="I219" s="51">
        <v>100</v>
      </c>
      <c r="J219" s="68">
        <f>I219/H219*100</f>
        <v>100</v>
      </c>
    </row>
    <row r="220" spans="1:10" s="11" customFormat="1" ht="14.25">
      <c r="A220" s="30" t="s">
        <v>24</v>
      </c>
      <c r="B220" s="31"/>
      <c r="C220" s="32">
        <f>C8+C77+C162+C170+C214+C216+C218</f>
        <v>12735</v>
      </c>
      <c r="D220" s="32">
        <f>D8+D77+D162+D170+D214+D216+D218</f>
        <v>12920</v>
      </c>
      <c r="E220" s="33">
        <f>D220/C220*100</f>
        <v>101.45268943855517</v>
      </c>
      <c r="F220" s="34"/>
      <c r="G220" s="32"/>
      <c r="H220" s="35">
        <f>(H8+H9+H77+H78+H79+H80+H81+H162+H163+H170+H171+H214+H216+H218+H10)/14</f>
        <v>97.26427540713254</v>
      </c>
      <c r="I220" s="35">
        <f>(I8+I9+I77+I78+I79+I80+I81+I162+I163+I170+I171+I214+I216+I218+I10)/14</f>
        <v>97.47105751391466</v>
      </c>
      <c r="J220" s="35">
        <f>(J8+J9+J77+J78+J79+J80+J81+J162+J163+J170+J171+J214+J216+J218+J10)/14</f>
        <v>100.24930362618764</v>
      </c>
    </row>
    <row r="221" spans="2:3" ht="18.75">
      <c r="B221" s="4"/>
      <c r="C221" s="4"/>
    </row>
    <row r="222" ht="15">
      <c r="A222" s="1" t="s">
        <v>0</v>
      </c>
    </row>
    <row r="225" spans="1:7" ht="18" customHeight="1">
      <c r="A225" s="109" t="s">
        <v>26</v>
      </c>
      <c r="B225" s="109"/>
      <c r="C225" s="109"/>
      <c r="D225" s="109"/>
      <c r="E225" s="109"/>
      <c r="F225" s="9"/>
      <c r="G225" s="1" t="s">
        <v>101</v>
      </c>
    </row>
    <row r="226" spans="1:5" ht="15" hidden="1">
      <c r="A226" s="109"/>
      <c r="B226" s="109"/>
      <c r="C226" s="109"/>
      <c r="D226" s="109"/>
      <c r="E226" s="109"/>
    </row>
    <row r="227" spans="1:5" ht="18.75">
      <c r="A227" s="42"/>
      <c r="B227" s="42"/>
      <c r="C227" s="42"/>
      <c r="D227" s="42"/>
      <c r="E227" s="42"/>
    </row>
    <row r="228" spans="1:3" ht="15">
      <c r="A228" s="2" t="s">
        <v>68</v>
      </c>
      <c r="B228" s="2"/>
      <c r="C228" s="2"/>
    </row>
    <row r="229" ht="15">
      <c r="A229" s="10">
        <v>51015</v>
      </c>
    </row>
  </sheetData>
  <sheetProtection/>
  <mergeCells count="228">
    <mergeCell ref="E11:E13"/>
    <mergeCell ref="A2:J2"/>
    <mergeCell ref="A3:J3"/>
    <mergeCell ref="A4:J4"/>
    <mergeCell ref="A5:A6"/>
    <mergeCell ref="B5:B6"/>
    <mergeCell ref="C5:E5"/>
    <mergeCell ref="F5:J5"/>
    <mergeCell ref="E17:E19"/>
    <mergeCell ref="A8:A10"/>
    <mergeCell ref="B8:B10"/>
    <mergeCell ref="C8:C10"/>
    <mergeCell ref="D8:D10"/>
    <mergeCell ref="E8:E10"/>
    <mergeCell ref="A11:A13"/>
    <mergeCell ref="B11:B13"/>
    <mergeCell ref="C11:C13"/>
    <mergeCell ref="D11:D13"/>
    <mergeCell ref="E23:E25"/>
    <mergeCell ref="A14:A16"/>
    <mergeCell ref="B14:B16"/>
    <mergeCell ref="C14:C16"/>
    <mergeCell ref="D14:D16"/>
    <mergeCell ref="E14:E16"/>
    <mergeCell ref="A17:A19"/>
    <mergeCell ref="B17:B19"/>
    <mergeCell ref="C17:C19"/>
    <mergeCell ref="D17:D19"/>
    <mergeCell ref="E29:E31"/>
    <mergeCell ref="A20:A22"/>
    <mergeCell ref="B20:B22"/>
    <mergeCell ref="C20:C22"/>
    <mergeCell ref="D20:D22"/>
    <mergeCell ref="E20:E22"/>
    <mergeCell ref="A23:A25"/>
    <mergeCell ref="B23:B25"/>
    <mergeCell ref="C23:C25"/>
    <mergeCell ref="D23:D25"/>
    <mergeCell ref="E35:E37"/>
    <mergeCell ref="A26:A28"/>
    <mergeCell ref="B26:B28"/>
    <mergeCell ref="C26:C28"/>
    <mergeCell ref="D26:D28"/>
    <mergeCell ref="E26:E28"/>
    <mergeCell ref="A29:A31"/>
    <mergeCell ref="B29:B31"/>
    <mergeCell ref="C29:C31"/>
    <mergeCell ref="D29:D31"/>
    <mergeCell ref="E41:E43"/>
    <mergeCell ref="A32:A34"/>
    <mergeCell ref="B32:B34"/>
    <mergeCell ref="C32:C34"/>
    <mergeCell ref="D32:D34"/>
    <mergeCell ref="E32:E34"/>
    <mergeCell ref="A35:A37"/>
    <mergeCell ref="B35:B37"/>
    <mergeCell ref="C35:C37"/>
    <mergeCell ref="D35:D37"/>
    <mergeCell ref="E47:E49"/>
    <mergeCell ref="A38:A40"/>
    <mergeCell ref="B38:B40"/>
    <mergeCell ref="C38:C40"/>
    <mergeCell ref="D38:D40"/>
    <mergeCell ref="E38:E40"/>
    <mergeCell ref="A41:A43"/>
    <mergeCell ref="B41:B43"/>
    <mergeCell ref="C41:C43"/>
    <mergeCell ref="D41:D43"/>
    <mergeCell ref="E53:E55"/>
    <mergeCell ref="A44:A46"/>
    <mergeCell ref="B44:B46"/>
    <mergeCell ref="C44:C46"/>
    <mergeCell ref="D44:D46"/>
    <mergeCell ref="E44:E46"/>
    <mergeCell ref="A47:A49"/>
    <mergeCell ref="B47:B49"/>
    <mergeCell ref="C47:C49"/>
    <mergeCell ref="D47:D49"/>
    <mergeCell ref="E59:E61"/>
    <mergeCell ref="A50:A52"/>
    <mergeCell ref="B50:B52"/>
    <mergeCell ref="C50:C52"/>
    <mergeCell ref="D50:D52"/>
    <mergeCell ref="E50:E52"/>
    <mergeCell ref="A53:A55"/>
    <mergeCell ref="B53:B55"/>
    <mergeCell ref="C53:C55"/>
    <mergeCell ref="D53:D55"/>
    <mergeCell ref="E65:E67"/>
    <mergeCell ref="A56:A58"/>
    <mergeCell ref="B56:B58"/>
    <mergeCell ref="C56:C58"/>
    <mergeCell ref="D56:D58"/>
    <mergeCell ref="E56:E58"/>
    <mergeCell ref="A59:A61"/>
    <mergeCell ref="B59:B61"/>
    <mergeCell ref="C59:C61"/>
    <mergeCell ref="D59:D61"/>
    <mergeCell ref="E71:E73"/>
    <mergeCell ref="A62:A64"/>
    <mergeCell ref="B62:B64"/>
    <mergeCell ref="C62:C64"/>
    <mergeCell ref="D62:D64"/>
    <mergeCell ref="E62:E64"/>
    <mergeCell ref="A65:A67"/>
    <mergeCell ref="B65:B67"/>
    <mergeCell ref="C65:C67"/>
    <mergeCell ref="D65:D67"/>
    <mergeCell ref="E172:E173"/>
    <mergeCell ref="A68:A70"/>
    <mergeCell ref="B68:B70"/>
    <mergeCell ref="C68:C70"/>
    <mergeCell ref="D68:D70"/>
    <mergeCell ref="E68:E70"/>
    <mergeCell ref="A71:A73"/>
    <mergeCell ref="B71:B73"/>
    <mergeCell ref="C71:C73"/>
    <mergeCell ref="D71:D73"/>
    <mergeCell ref="E176:E177"/>
    <mergeCell ref="A74:A76"/>
    <mergeCell ref="B74:B76"/>
    <mergeCell ref="C74:C76"/>
    <mergeCell ref="D74:D76"/>
    <mergeCell ref="E74:E76"/>
    <mergeCell ref="A172:A173"/>
    <mergeCell ref="B172:B173"/>
    <mergeCell ref="C172:C173"/>
    <mergeCell ref="D172:D173"/>
    <mergeCell ref="E180:E181"/>
    <mergeCell ref="A174:A175"/>
    <mergeCell ref="B174:B175"/>
    <mergeCell ref="C174:C175"/>
    <mergeCell ref="D174:D175"/>
    <mergeCell ref="E174:E175"/>
    <mergeCell ref="A176:A177"/>
    <mergeCell ref="B176:B177"/>
    <mergeCell ref="C176:C177"/>
    <mergeCell ref="D176:D177"/>
    <mergeCell ref="E184:E185"/>
    <mergeCell ref="A178:A179"/>
    <mergeCell ref="B178:B179"/>
    <mergeCell ref="C178:C179"/>
    <mergeCell ref="D178:D179"/>
    <mergeCell ref="E178:E179"/>
    <mergeCell ref="A180:A181"/>
    <mergeCell ref="B180:B181"/>
    <mergeCell ref="C180:C181"/>
    <mergeCell ref="D180:D181"/>
    <mergeCell ref="E188:E189"/>
    <mergeCell ref="A182:A183"/>
    <mergeCell ref="B182:B183"/>
    <mergeCell ref="C182:C183"/>
    <mergeCell ref="D182:D183"/>
    <mergeCell ref="E182:E183"/>
    <mergeCell ref="A184:A185"/>
    <mergeCell ref="B184:B185"/>
    <mergeCell ref="C184:C185"/>
    <mergeCell ref="D184:D185"/>
    <mergeCell ref="E192:E193"/>
    <mergeCell ref="A186:A187"/>
    <mergeCell ref="B186:B187"/>
    <mergeCell ref="C186:C187"/>
    <mergeCell ref="D186:D187"/>
    <mergeCell ref="E186:E187"/>
    <mergeCell ref="A188:A189"/>
    <mergeCell ref="B188:B189"/>
    <mergeCell ref="C188:C189"/>
    <mergeCell ref="D188:D189"/>
    <mergeCell ref="E196:E197"/>
    <mergeCell ref="A190:A191"/>
    <mergeCell ref="B190:B191"/>
    <mergeCell ref="C190:C191"/>
    <mergeCell ref="D190:D191"/>
    <mergeCell ref="E190:E191"/>
    <mergeCell ref="A192:A193"/>
    <mergeCell ref="B192:B193"/>
    <mergeCell ref="C192:C193"/>
    <mergeCell ref="D192:D193"/>
    <mergeCell ref="E200:E201"/>
    <mergeCell ref="A194:A195"/>
    <mergeCell ref="B194:B195"/>
    <mergeCell ref="C194:C195"/>
    <mergeCell ref="D194:D195"/>
    <mergeCell ref="E194:E195"/>
    <mergeCell ref="A196:A197"/>
    <mergeCell ref="B196:B197"/>
    <mergeCell ref="C196:C197"/>
    <mergeCell ref="D196:D197"/>
    <mergeCell ref="E204:E205"/>
    <mergeCell ref="A198:A199"/>
    <mergeCell ref="B198:B199"/>
    <mergeCell ref="C198:C199"/>
    <mergeCell ref="D198:D199"/>
    <mergeCell ref="E198:E199"/>
    <mergeCell ref="A200:A201"/>
    <mergeCell ref="B200:B201"/>
    <mergeCell ref="C200:C201"/>
    <mergeCell ref="D200:D201"/>
    <mergeCell ref="E208:E209"/>
    <mergeCell ref="A202:A203"/>
    <mergeCell ref="B202:B203"/>
    <mergeCell ref="C202:C203"/>
    <mergeCell ref="D202:D203"/>
    <mergeCell ref="E202:E203"/>
    <mergeCell ref="A204:A205"/>
    <mergeCell ref="B204:B205"/>
    <mergeCell ref="C204:C205"/>
    <mergeCell ref="D204:D205"/>
    <mergeCell ref="E212:E213"/>
    <mergeCell ref="A206:A207"/>
    <mergeCell ref="B206:B207"/>
    <mergeCell ref="C206:C207"/>
    <mergeCell ref="D206:D207"/>
    <mergeCell ref="E206:E207"/>
    <mergeCell ref="A208:A209"/>
    <mergeCell ref="B208:B209"/>
    <mergeCell ref="C208:C209"/>
    <mergeCell ref="D208:D209"/>
    <mergeCell ref="A225:E226"/>
    <mergeCell ref="A210:A211"/>
    <mergeCell ref="B210:B211"/>
    <mergeCell ref="C210:C211"/>
    <mergeCell ref="D210:D211"/>
    <mergeCell ref="E210:E211"/>
    <mergeCell ref="A212:A213"/>
    <mergeCell ref="B212:B213"/>
    <mergeCell ref="C212:C213"/>
    <mergeCell ref="D212:D213"/>
  </mergeCells>
  <printOptions/>
  <pageMargins left="0.9055118110236221" right="0.1968503937007874" top="0.5905511811023623" bottom="0" header="0.31496062992125984" footer="0.31496062992125984"/>
  <pageSetup horizontalDpi="180" verticalDpi="18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4"/>
  <sheetViews>
    <sheetView tabSelected="1" zoomScale="110" zoomScaleNormal="110" zoomScalePageLayoutView="0" workbookViewId="0" topLeftCell="A1">
      <selection activeCell="H266" sqref="H266"/>
    </sheetView>
  </sheetViews>
  <sheetFormatPr defaultColWidth="8.8515625" defaultRowHeight="15"/>
  <cols>
    <col min="1" max="1" width="19.28125" style="1" customWidth="1"/>
    <col min="2" max="2" width="9.28125" style="1" customWidth="1"/>
    <col min="3" max="3" width="9.421875" style="1" customWidth="1"/>
    <col min="4" max="4" width="9.00390625" style="1" customWidth="1"/>
    <col min="5" max="5" width="10.28125" style="1" customWidth="1"/>
    <col min="6" max="6" width="14.57421875" style="1" customWidth="1"/>
    <col min="7" max="7" width="10.140625" style="1" customWidth="1"/>
    <col min="8" max="8" width="14.8515625" style="1" customWidth="1"/>
    <col min="9" max="9" width="11.8515625" style="1" customWidth="1"/>
    <col min="10" max="10" width="9.8515625" style="1" customWidth="1"/>
    <col min="11" max="11" width="11.00390625" style="1" customWidth="1"/>
    <col min="12" max="16384" width="8.8515625" style="1" customWidth="1"/>
  </cols>
  <sheetData>
    <row r="1" ht="15">
      <c r="J1" s="3" t="s">
        <v>1</v>
      </c>
    </row>
    <row r="2" spans="1:10" ht="35.25" customHeight="1">
      <c r="A2" s="180" t="s">
        <v>65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8" customHeight="1">
      <c r="A3" s="181" t="s">
        <v>103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ht="48" customHeight="1">
      <c r="A4" s="181" t="s">
        <v>27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s="5" customFormat="1" ht="105" customHeight="1">
      <c r="A5" s="182" t="s">
        <v>8</v>
      </c>
      <c r="B5" s="182" t="s">
        <v>2</v>
      </c>
      <c r="C5" s="182" t="s">
        <v>10</v>
      </c>
      <c r="D5" s="182"/>
      <c r="E5" s="182"/>
      <c r="F5" s="182" t="s">
        <v>11</v>
      </c>
      <c r="G5" s="182"/>
      <c r="H5" s="182"/>
      <c r="I5" s="182"/>
      <c r="J5" s="182"/>
    </row>
    <row r="6" spans="1:10" s="5" customFormat="1" ht="96.75" customHeight="1">
      <c r="A6" s="182"/>
      <c r="B6" s="182"/>
      <c r="C6" s="8" t="s">
        <v>3</v>
      </c>
      <c r="D6" s="64" t="s">
        <v>4</v>
      </c>
      <c r="E6" s="8" t="s">
        <v>9</v>
      </c>
      <c r="F6" s="8" t="s">
        <v>5</v>
      </c>
      <c r="G6" s="8" t="s">
        <v>6</v>
      </c>
      <c r="H6" s="8" t="s">
        <v>66</v>
      </c>
      <c r="I6" s="64" t="s">
        <v>7</v>
      </c>
      <c r="J6" s="8" t="s">
        <v>9</v>
      </c>
    </row>
    <row r="7" spans="1:10" s="7" customFormat="1" ht="15" customHeight="1">
      <c r="A7" s="8">
        <v>1</v>
      </c>
      <c r="B7" s="8">
        <v>2</v>
      </c>
      <c r="C7" s="8">
        <v>3</v>
      </c>
      <c r="D7" s="64">
        <v>4</v>
      </c>
      <c r="E7" s="8">
        <v>5</v>
      </c>
      <c r="F7" s="8">
        <v>6</v>
      </c>
      <c r="G7" s="8">
        <v>7</v>
      </c>
      <c r="H7" s="8">
        <v>8</v>
      </c>
      <c r="I7" s="64">
        <v>9</v>
      </c>
      <c r="J7" s="8">
        <v>10</v>
      </c>
    </row>
    <row r="8" spans="1:10" s="21" customFormat="1" ht="33" customHeight="1">
      <c r="A8" s="168" t="s">
        <v>20</v>
      </c>
      <c r="B8" s="171" t="s">
        <v>104</v>
      </c>
      <c r="C8" s="171">
        <f>C16+C24+C32+C40+C48+C56+C64+C72+C80+C88+C96+C104+C112+C120+C128+C136+C144+C152+C160+C168+C176+C184</f>
        <v>1074</v>
      </c>
      <c r="D8" s="171">
        <f>D16+D24+D32+D40+D48+D56+D64+D72+D80+D88+D96+D104+D112+D120+D128+D136+D144+D152+D160+D168+D176+D184</f>
        <v>1074</v>
      </c>
      <c r="E8" s="174">
        <f>D8/C8*100</f>
        <v>100</v>
      </c>
      <c r="F8" s="37" t="s">
        <v>107</v>
      </c>
      <c r="G8" s="24" t="s">
        <v>14</v>
      </c>
      <c r="H8" s="28">
        <f aca="true" t="shared" si="0" ref="H8:I15">(H16+H24+H32+H40+H48+H56+H64+H72+H80+H88+H96+H104+H112+H120+H128+H136+H144+H152+H160+H168+H176+H184)/22</f>
        <v>100</v>
      </c>
      <c r="I8" s="28">
        <f t="shared" si="0"/>
        <v>99.54545454545455</v>
      </c>
      <c r="J8" s="28">
        <f aca="true" t="shared" si="1" ref="J8:J14">I8/H8*100</f>
        <v>99.54545454545455</v>
      </c>
    </row>
    <row r="9" spans="1:10" s="21" customFormat="1" ht="67.5" customHeight="1">
      <c r="A9" s="169"/>
      <c r="B9" s="172"/>
      <c r="C9" s="172"/>
      <c r="D9" s="172"/>
      <c r="E9" s="175"/>
      <c r="F9" s="48" t="s">
        <v>106</v>
      </c>
      <c r="G9" s="24" t="s">
        <v>14</v>
      </c>
      <c r="H9" s="28">
        <f t="shared" si="0"/>
        <v>100</v>
      </c>
      <c r="I9" s="28">
        <f t="shared" si="0"/>
        <v>98.5909090909091</v>
      </c>
      <c r="J9" s="28">
        <f t="shared" si="1"/>
        <v>98.5909090909091</v>
      </c>
    </row>
    <row r="10" spans="1:10" s="21" customFormat="1" ht="68.25" customHeight="1">
      <c r="A10" s="169"/>
      <c r="B10" s="172"/>
      <c r="C10" s="172"/>
      <c r="D10" s="172"/>
      <c r="E10" s="175"/>
      <c r="F10" s="38" t="s">
        <v>108</v>
      </c>
      <c r="G10" s="24" t="s">
        <v>14</v>
      </c>
      <c r="H10" s="28">
        <f t="shared" si="0"/>
        <v>50</v>
      </c>
      <c r="I10" s="28">
        <f t="shared" si="0"/>
        <v>56.540909090909096</v>
      </c>
      <c r="J10" s="28">
        <f t="shared" si="1"/>
        <v>113.08181818181819</v>
      </c>
    </row>
    <row r="11" spans="1:10" s="21" customFormat="1" ht="68.25" customHeight="1">
      <c r="A11" s="169"/>
      <c r="B11" s="172"/>
      <c r="C11" s="172"/>
      <c r="D11" s="172"/>
      <c r="E11" s="175"/>
      <c r="F11" s="38" t="s">
        <v>109</v>
      </c>
      <c r="G11" s="24" t="s">
        <v>14</v>
      </c>
      <c r="H11" s="28">
        <f t="shared" si="0"/>
        <v>100</v>
      </c>
      <c r="I11" s="28">
        <f t="shared" si="0"/>
        <v>92.5909090909091</v>
      </c>
      <c r="J11" s="28">
        <f t="shared" si="1"/>
        <v>92.5909090909091</v>
      </c>
    </row>
    <row r="12" spans="1:10" s="21" customFormat="1" ht="75" customHeight="1">
      <c r="A12" s="169"/>
      <c r="B12" s="172"/>
      <c r="C12" s="172"/>
      <c r="D12" s="172"/>
      <c r="E12" s="175"/>
      <c r="F12" s="38" t="s">
        <v>110</v>
      </c>
      <c r="G12" s="24" t="s">
        <v>14</v>
      </c>
      <c r="H12" s="28">
        <f t="shared" si="0"/>
        <v>40</v>
      </c>
      <c r="I12" s="28">
        <f t="shared" si="0"/>
        <v>5.909090909090909</v>
      </c>
      <c r="J12" s="28">
        <f t="shared" si="1"/>
        <v>14.772727272727273</v>
      </c>
    </row>
    <row r="13" spans="1:10" s="21" customFormat="1" ht="43.5" customHeight="1">
      <c r="A13" s="169"/>
      <c r="B13" s="172"/>
      <c r="C13" s="172"/>
      <c r="D13" s="172"/>
      <c r="E13" s="175"/>
      <c r="F13" s="38" t="s">
        <v>111</v>
      </c>
      <c r="G13" s="24" t="s">
        <v>14</v>
      </c>
      <c r="H13" s="28">
        <f t="shared" si="0"/>
        <v>100</v>
      </c>
      <c r="I13" s="28">
        <f t="shared" si="0"/>
        <v>100</v>
      </c>
      <c r="J13" s="28">
        <f t="shared" si="1"/>
        <v>100</v>
      </c>
    </row>
    <row r="14" spans="1:10" s="21" customFormat="1" ht="54" customHeight="1">
      <c r="A14" s="169"/>
      <c r="B14" s="172"/>
      <c r="C14" s="172"/>
      <c r="D14" s="172"/>
      <c r="E14" s="175"/>
      <c r="F14" s="38" t="s">
        <v>112</v>
      </c>
      <c r="G14" s="24" t="s">
        <v>14</v>
      </c>
      <c r="H14" s="28">
        <f t="shared" si="0"/>
        <v>100</v>
      </c>
      <c r="I14" s="28">
        <f t="shared" si="0"/>
        <v>97.72727272727273</v>
      </c>
      <c r="J14" s="28">
        <f t="shared" si="1"/>
        <v>97.72727272727273</v>
      </c>
    </row>
    <row r="15" spans="1:10" s="21" customFormat="1" ht="48" customHeight="1">
      <c r="A15" s="170"/>
      <c r="B15" s="173"/>
      <c r="C15" s="173"/>
      <c r="D15" s="173"/>
      <c r="E15" s="176"/>
      <c r="F15" s="38" t="s">
        <v>113</v>
      </c>
      <c r="G15" s="24" t="s">
        <v>105</v>
      </c>
      <c r="H15" s="28">
        <f t="shared" si="0"/>
        <v>0</v>
      </c>
      <c r="I15" s="28">
        <f t="shared" si="0"/>
        <v>0</v>
      </c>
      <c r="J15" s="28">
        <v>0</v>
      </c>
    </row>
    <row r="16" spans="1:10" s="21" customFormat="1" ht="37.5" customHeight="1">
      <c r="A16" s="110" t="s">
        <v>114</v>
      </c>
      <c r="B16" s="110" t="s">
        <v>104</v>
      </c>
      <c r="C16" s="112">
        <v>31</v>
      </c>
      <c r="D16" s="112">
        <v>27</v>
      </c>
      <c r="E16" s="183">
        <f>D16/C16*100</f>
        <v>87.09677419354838</v>
      </c>
      <c r="F16" s="67" t="s">
        <v>107</v>
      </c>
      <c r="G16" s="51" t="s">
        <v>14</v>
      </c>
      <c r="H16" s="68">
        <v>100</v>
      </c>
      <c r="I16" s="68">
        <v>100</v>
      </c>
      <c r="J16" s="68">
        <f aca="true" t="shared" si="2" ref="J16:J23">I16/H16*100</f>
        <v>100</v>
      </c>
    </row>
    <row r="17" spans="1:10" s="21" customFormat="1" ht="67.5" customHeight="1">
      <c r="A17" s="138"/>
      <c r="B17" s="138"/>
      <c r="C17" s="139"/>
      <c r="D17" s="139"/>
      <c r="E17" s="184"/>
      <c r="F17" s="72" t="s">
        <v>106</v>
      </c>
      <c r="G17" s="51" t="s">
        <v>14</v>
      </c>
      <c r="H17" s="68">
        <v>100</v>
      </c>
      <c r="I17" s="68">
        <v>100</v>
      </c>
      <c r="J17" s="68">
        <f t="shared" si="2"/>
        <v>100</v>
      </c>
    </row>
    <row r="18" spans="1:10" s="21" customFormat="1" ht="68.25" customHeight="1">
      <c r="A18" s="138"/>
      <c r="B18" s="138"/>
      <c r="C18" s="139"/>
      <c r="D18" s="139"/>
      <c r="E18" s="184"/>
      <c r="F18" s="49" t="s">
        <v>108</v>
      </c>
      <c r="G18" s="51" t="s">
        <v>14</v>
      </c>
      <c r="H18" s="68">
        <v>50</v>
      </c>
      <c r="I18" s="68">
        <v>50</v>
      </c>
      <c r="J18" s="68">
        <f t="shared" si="2"/>
        <v>100</v>
      </c>
    </row>
    <row r="19" spans="1:10" s="21" customFormat="1" ht="68.25" customHeight="1">
      <c r="A19" s="138"/>
      <c r="B19" s="138"/>
      <c r="C19" s="139"/>
      <c r="D19" s="139"/>
      <c r="E19" s="184"/>
      <c r="F19" s="49" t="s">
        <v>109</v>
      </c>
      <c r="G19" s="51" t="s">
        <v>14</v>
      </c>
      <c r="H19" s="68">
        <v>100</v>
      </c>
      <c r="I19" s="68">
        <v>100</v>
      </c>
      <c r="J19" s="68">
        <f t="shared" si="2"/>
        <v>100</v>
      </c>
    </row>
    <row r="20" spans="1:11" s="21" customFormat="1" ht="80.25" customHeight="1">
      <c r="A20" s="138"/>
      <c r="B20" s="138"/>
      <c r="C20" s="139"/>
      <c r="D20" s="139"/>
      <c r="E20" s="184"/>
      <c r="F20" s="49" t="s">
        <v>110</v>
      </c>
      <c r="G20" s="51" t="s">
        <v>14</v>
      </c>
      <c r="H20" s="68">
        <v>40</v>
      </c>
      <c r="I20" s="68">
        <v>0</v>
      </c>
      <c r="J20" s="68">
        <f t="shared" si="2"/>
        <v>0</v>
      </c>
      <c r="K20" s="96" t="s">
        <v>115</v>
      </c>
    </row>
    <row r="21" spans="1:10" s="21" customFormat="1" ht="43.5" customHeight="1">
      <c r="A21" s="138"/>
      <c r="B21" s="138"/>
      <c r="C21" s="139"/>
      <c r="D21" s="139"/>
      <c r="E21" s="184"/>
      <c r="F21" s="49" t="s">
        <v>111</v>
      </c>
      <c r="G21" s="51" t="s">
        <v>14</v>
      </c>
      <c r="H21" s="68">
        <v>100</v>
      </c>
      <c r="I21" s="68">
        <v>100</v>
      </c>
      <c r="J21" s="68">
        <f t="shared" si="2"/>
        <v>100</v>
      </c>
    </row>
    <row r="22" spans="1:11" s="21" customFormat="1" ht="54" customHeight="1">
      <c r="A22" s="138"/>
      <c r="B22" s="138"/>
      <c r="C22" s="139"/>
      <c r="D22" s="139"/>
      <c r="E22" s="184"/>
      <c r="F22" s="49" t="s">
        <v>112</v>
      </c>
      <c r="G22" s="51" t="s">
        <v>14</v>
      </c>
      <c r="H22" s="68">
        <v>100</v>
      </c>
      <c r="I22" s="68">
        <v>50</v>
      </c>
      <c r="J22" s="68">
        <f t="shared" si="2"/>
        <v>50</v>
      </c>
      <c r="K22" s="96" t="s">
        <v>116</v>
      </c>
    </row>
    <row r="23" spans="1:10" s="21" customFormat="1" ht="48" customHeight="1">
      <c r="A23" s="111"/>
      <c r="B23" s="111"/>
      <c r="C23" s="113"/>
      <c r="D23" s="113"/>
      <c r="E23" s="185"/>
      <c r="F23" s="97" t="s">
        <v>113</v>
      </c>
      <c r="G23" s="98" t="s">
        <v>117</v>
      </c>
      <c r="H23" s="99">
        <v>0</v>
      </c>
      <c r="I23" s="99">
        <v>0</v>
      </c>
      <c r="J23" s="99" t="e">
        <f t="shared" si="2"/>
        <v>#DIV/0!</v>
      </c>
    </row>
    <row r="24" spans="1:10" s="21" customFormat="1" ht="37.5" customHeight="1">
      <c r="A24" s="110" t="s">
        <v>122</v>
      </c>
      <c r="B24" s="110" t="s">
        <v>104</v>
      </c>
      <c r="C24" s="112">
        <v>26</v>
      </c>
      <c r="D24" s="112">
        <v>31</v>
      </c>
      <c r="E24" s="183">
        <f>D24/C24*100</f>
        <v>119.23076923076923</v>
      </c>
      <c r="F24" s="67" t="s">
        <v>107</v>
      </c>
      <c r="G24" s="51" t="s">
        <v>14</v>
      </c>
      <c r="H24" s="68">
        <v>100</v>
      </c>
      <c r="I24" s="68">
        <v>100</v>
      </c>
      <c r="J24" s="68">
        <f aca="true" t="shared" si="3" ref="J24:J31">I24/H24*100</f>
        <v>100</v>
      </c>
    </row>
    <row r="25" spans="1:10" s="21" customFormat="1" ht="67.5" customHeight="1">
      <c r="A25" s="138"/>
      <c r="B25" s="138"/>
      <c r="C25" s="139"/>
      <c r="D25" s="139"/>
      <c r="E25" s="184"/>
      <c r="F25" s="72" t="s">
        <v>106</v>
      </c>
      <c r="G25" s="51" t="s">
        <v>14</v>
      </c>
      <c r="H25" s="68">
        <v>100</v>
      </c>
      <c r="I25" s="68">
        <v>100</v>
      </c>
      <c r="J25" s="68">
        <f t="shared" si="3"/>
        <v>100</v>
      </c>
    </row>
    <row r="26" spans="1:10" s="21" customFormat="1" ht="68.25" customHeight="1">
      <c r="A26" s="138"/>
      <c r="B26" s="138"/>
      <c r="C26" s="139"/>
      <c r="D26" s="139"/>
      <c r="E26" s="184"/>
      <c r="F26" s="49" t="s">
        <v>108</v>
      </c>
      <c r="G26" s="51" t="s">
        <v>14</v>
      </c>
      <c r="H26" s="68">
        <v>50</v>
      </c>
      <c r="I26" s="68">
        <v>50</v>
      </c>
      <c r="J26" s="68">
        <f t="shared" si="3"/>
        <v>100</v>
      </c>
    </row>
    <row r="27" spans="1:10" s="21" customFormat="1" ht="68.25" customHeight="1">
      <c r="A27" s="138"/>
      <c r="B27" s="138"/>
      <c r="C27" s="139"/>
      <c r="D27" s="139"/>
      <c r="E27" s="184"/>
      <c r="F27" s="49" t="s">
        <v>109</v>
      </c>
      <c r="G27" s="51" t="s">
        <v>14</v>
      </c>
      <c r="H27" s="68">
        <v>100</v>
      </c>
      <c r="I27" s="68">
        <v>100</v>
      </c>
      <c r="J27" s="68">
        <f t="shared" si="3"/>
        <v>100</v>
      </c>
    </row>
    <row r="28" spans="1:11" s="21" customFormat="1" ht="80.25" customHeight="1">
      <c r="A28" s="138"/>
      <c r="B28" s="138"/>
      <c r="C28" s="139"/>
      <c r="D28" s="139"/>
      <c r="E28" s="184"/>
      <c r="F28" s="49" t="s">
        <v>110</v>
      </c>
      <c r="G28" s="51" t="s">
        <v>14</v>
      </c>
      <c r="H28" s="68">
        <v>40</v>
      </c>
      <c r="I28" s="68">
        <v>0</v>
      </c>
      <c r="J28" s="68">
        <f t="shared" si="3"/>
        <v>0</v>
      </c>
      <c r="K28" s="96" t="s">
        <v>115</v>
      </c>
    </row>
    <row r="29" spans="1:10" s="21" customFormat="1" ht="43.5" customHeight="1">
      <c r="A29" s="138"/>
      <c r="B29" s="138"/>
      <c r="C29" s="139"/>
      <c r="D29" s="139"/>
      <c r="E29" s="184"/>
      <c r="F29" s="49" t="s">
        <v>111</v>
      </c>
      <c r="G29" s="51" t="s">
        <v>14</v>
      </c>
      <c r="H29" s="68">
        <v>100</v>
      </c>
      <c r="I29" s="68">
        <v>100</v>
      </c>
      <c r="J29" s="68">
        <f t="shared" si="3"/>
        <v>100</v>
      </c>
    </row>
    <row r="30" spans="1:11" s="21" customFormat="1" ht="54" customHeight="1">
      <c r="A30" s="138"/>
      <c r="B30" s="138"/>
      <c r="C30" s="139"/>
      <c r="D30" s="139"/>
      <c r="E30" s="184"/>
      <c r="F30" s="49" t="s">
        <v>112</v>
      </c>
      <c r="G30" s="51" t="s">
        <v>14</v>
      </c>
      <c r="H30" s="68">
        <v>100</v>
      </c>
      <c r="I30" s="68">
        <v>100</v>
      </c>
      <c r="J30" s="68">
        <f t="shared" si="3"/>
        <v>100</v>
      </c>
      <c r="K30" s="96"/>
    </row>
    <row r="31" spans="1:10" s="21" customFormat="1" ht="48" customHeight="1">
      <c r="A31" s="111"/>
      <c r="B31" s="111"/>
      <c r="C31" s="113"/>
      <c r="D31" s="113"/>
      <c r="E31" s="185"/>
      <c r="F31" s="100" t="s">
        <v>113</v>
      </c>
      <c r="G31" s="101" t="s">
        <v>117</v>
      </c>
      <c r="H31" s="102">
        <v>0</v>
      </c>
      <c r="I31" s="102">
        <v>0</v>
      </c>
      <c r="J31" s="102" t="e">
        <f t="shared" si="3"/>
        <v>#DIV/0!</v>
      </c>
    </row>
    <row r="32" spans="1:10" s="21" customFormat="1" ht="37.5" customHeight="1">
      <c r="A32" s="110" t="s">
        <v>123</v>
      </c>
      <c r="B32" s="110" t="s">
        <v>104</v>
      </c>
      <c r="C32" s="112">
        <v>26</v>
      </c>
      <c r="D32" s="112">
        <v>27</v>
      </c>
      <c r="E32" s="183">
        <f>D32/C32*100</f>
        <v>103.84615384615385</v>
      </c>
      <c r="F32" s="67" t="s">
        <v>107</v>
      </c>
      <c r="G32" s="51" t="s">
        <v>14</v>
      </c>
      <c r="H32" s="68">
        <v>100</v>
      </c>
      <c r="I32" s="68">
        <v>100</v>
      </c>
      <c r="J32" s="68">
        <f aca="true" t="shared" si="4" ref="J32:J39">I32/H32*100</f>
        <v>100</v>
      </c>
    </row>
    <row r="33" spans="1:10" s="21" customFormat="1" ht="67.5" customHeight="1">
      <c r="A33" s="138"/>
      <c r="B33" s="138"/>
      <c r="C33" s="139"/>
      <c r="D33" s="139"/>
      <c r="E33" s="184"/>
      <c r="F33" s="72" t="s">
        <v>106</v>
      </c>
      <c r="G33" s="51" t="s">
        <v>14</v>
      </c>
      <c r="H33" s="68">
        <v>100</v>
      </c>
      <c r="I33" s="68">
        <v>100</v>
      </c>
      <c r="J33" s="68">
        <f t="shared" si="4"/>
        <v>100</v>
      </c>
    </row>
    <row r="34" spans="1:10" s="21" customFormat="1" ht="68.25" customHeight="1">
      <c r="A34" s="138"/>
      <c r="B34" s="138"/>
      <c r="C34" s="139"/>
      <c r="D34" s="139"/>
      <c r="E34" s="184"/>
      <c r="F34" s="49" t="s">
        <v>108</v>
      </c>
      <c r="G34" s="51" t="s">
        <v>14</v>
      </c>
      <c r="H34" s="68">
        <v>50</v>
      </c>
      <c r="I34" s="68">
        <v>70</v>
      </c>
      <c r="J34" s="68">
        <f t="shared" si="4"/>
        <v>140</v>
      </c>
    </row>
    <row r="35" spans="1:11" s="21" customFormat="1" ht="68.25" customHeight="1">
      <c r="A35" s="138"/>
      <c r="B35" s="138"/>
      <c r="C35" s="139"/>
      <c r="D35" s="139"/>
      <c r="E35" s="184"/>
      <c r="F35" s="49" t="s">
        <v>109</v>
      </c>
      <c r="G35" s="51" t="s">
        <v>14</v>
      </c>
      <c r="H35" s="68">
        <v>100</v>
      </c>
      <c r="I35" s="68">
        <v>70</v>
      </c>
      <c r="J35" s="68">
        <f t="shared" si="4"/>
        <v>70</v>
      </c>
      <c r="K35" s="96" t="s">
        <v>118</v>
      </c>
    </row>
    <row r="36" spans="1:11" s="21" customFormat="1" ht="80.25" customHeight="1">
      <c r="A36" s="138"/>
      <c r="B36" s="138"/>
      <c r="C36" s="139"/>
      <c r="D36" s="139"/>
      <c r="E36" s="184"/>
      <c r="F36" s="49" t="s">
        <v>110</v>
      </c>
      <c r="G36" s="51" t="s">
        <v>14</v>
      </c>
      <c r="H36" s="68">
        <v>40</v>
      </c>
      <c r="I36" s="68">
        <v>0</v>
      </c>
      <c r="J36" s="68">
        <f t="shared" si="4"/>
        <v>0</v>
      </c>
      <c r="K36" s="96" t="s">
        <v>115</v>
      </c>
    </row>
    <row r="37" spans="1:10" s="21" customFormat="1" ht="43.5" customHeight="1">
      <c r="A37" s="138"/>
      <c r="B37" s="138"/>
      <c r="C37" s="139"/>
      <c r="D37" s="139"/>
      <c r="E37" s="184"/>
      <c r="F37" s="49" t="s">
        <v>111</v>
      </c>
      <c r="G37" s="51" t="s">
        <v>14</v>
      </c>
      <c r="H37" s="68">
        <v>100</v>
      </c>
      <c r="I37" s="68">
        <v>100</v>
      </c>
      <c r="J37" s="68">
        <f t="shared" si="4"/>
        <v>100</v>
      </c>
    </row>
    <row r="38" spans="1:11" s="21" customFormat="1" ht="54" customHeight="1">
      <c r="A38" s="138"/>
      <c r="B38" s="138"/>
      <c r="C38" s="139"/>
      <c r="D38" s="139"/>
      <c r="E38" s="184"/>
      <c r="F38" s="49" t="s">
        <v>112</v>
      </c>
      <c r="G38" s="51" t="s">
        <v>14</v>
      </c>
      <c r="H38" s="68">
        <v>100</v>
      </c>
      <c r="I38" s="68">
        <v>100</v>
      </c>
      <c r="J38" s="68">
        <f t="shared" si="4"/>
        <v>100</v>
      </c>
      <c r="K38" s="96"/>
    </row>
    <row r="39" spans="1:10" s="21" customFormat="1" ht="48" customHeight="1">
      <c r="A39" s="111"/>
      <c r="B39" s="111"/>
      <c r="C39" s="113"/>
      <c r="D39" s="113"/>
      <c r="E39" s="185"/>
      <c r="F39" s="100" t="s">
        <v>113</v>
      </c>
      <c r="G39" s="101" t="s">
        <v>117</v>
      </c>
      <c r="H39" s="102">
        <v>0</v>
      </c>
      <c r="I39" s="102">
        <v>0</v>
      </c>
      <c r="J39" s="102" t="e">
        <f t="shared" si="4"/>
        <v>#DIV/0!</v>
      </c>
    </row>
    <row r="40" spans="1:10" s="21" customFormat="1" ht="37.5" customHeight="1">
      <c r="A40" s="110" t="s">
        <v>124</v>
      </c>
      <c r="B40" s="110" t="s">
        <v>104</v>
      </c>
      <c r="C40" s="112">
        <v>37</v>
      </c>
      <c r="D40" s="112">
        <v>36</v>
      </c>
      <c r="E40" s="183">
        <f>D40/C40*100</f>
        <v>97.2972972972973</v>
      </c>
      <c r="F40" s="67" t="s">
        <v>107</v>
      </c>
      <c r="G40" s="51" t="s">
        <v>14</v>
      </c>
      <c r="H40" s="68">
        <v>100</v>
      </c>
      <c r="I40" s="68">
        <v>100</v>
      </c>
      <c r="J40" s="68">
        <f aca="true" t="shared" si="5" ref="J40:J47">I40/H40*100</f>
        <v>100</v>
      </c>
    </row>
    <row r="41" spans="1:11" s="21" customFormat="1" ht="67.5" customHeight="1">
      <c r="A41" s="138"/>
      <c r="B41" s="138"/>
      <c r="C41" s="139"/>
      <c r="D41" s="139"/>
      <c r="E41" s="184"/>
      <c r="F41" s="72" t="s">
        <v>106</v>
      </c>
      <c r="G41" s="51" t="s">
        <v>14</v>
      </c>
      <c r="H41" s="68">
        <v>100</v>
      </c>
      <c r="I41" s="68">
        <v>83.3</v>
      </c>
      <c r="J41" s="68">
        <f t="shared" si="5"/>
        <v>83.3</v>
      </c>
      <c r="K41" s="96" t="s">
        <v>119</v>
      </c>
    </row>
    <row r="42" spans="1:11" s="21" customFormat="1" ht="68.25" customHeight="1">
      <c r="A42" s="138"/>
      <c r="B42" s="138"/>
      <c r="C42" s="139"/>
      <c r="D42" s="139"/>
      <c r="E42" s="184"/>
      <c r="F42" s="49" t="s">
        <v>108</v>
      </c>
      <c r="G42" s="51" t="s">
        <v>14</v>
      </c>
      <c r="H42" s="68">
        <v>50</v>
      </c>
      <c r="I42" s="68">
        <v>33.3</v>
      </c>
      <c r="J42" s="68">
        <f t="shared" si="5"/>
        <v>66.6</v>
      </c>
      <c r="K42" s="96" t="s">
        <v>120</v>
      </c>
    </row>
    <row r="43" spans="1:11" s="21" customFormat="1" ht="68.25" customHeight="1">
      <c r="A43" s="138"/>
      <c r="B43" s="138"/>
      <c r="C43" s="139"/>
      <c r="D43" s="139"/>
      <c r="E43" s="184"/>
      <c r="F43" s="49" t="s">
        <v>109</v>
      </c>
      <c r="G43" s="51" t="s">
        <v>14</v>
      </c>
      <c r="H43" s="68">
        <v>100</v>
      </c>
      <c r="I43" s="68">
        <v>100</v>
      </c>
      <c r="J43" s="68">
        <f t="shared" si="5"/>
        <v>100</v>
      </c>
      <c r="K43" s="96"/>
    </row>
    <row r="44" spans="1:11" s="21" customFormat="1" ht="80.25" customHeight="1">
      <c r="A44" s="138"/>
      <c r="B44" s="138"/>
      <c r="C44" s="139"/>
      <c r="D44" s="139"/>
      <c r="E44" s="184"/>
      <c r="F44" s="49" t="s">
        <v>110</v>
      </c>
      <c r="G44" s="51" t="s">
        <v>14</v>
      </c>
      <c r="H44" s="68">
        <v>40</v>
      </c>
      <c r="I44" s="68">
        <v>0</v>
      </c>
      <c r="J44" s="68">
        <f t="shared" si="5"/>
        <v>0</v>
      </c>
      <c r="K44" s="96" t="s">
        <v>121</v>
      </c>
    </row>
    <row r="45" spans="1:10" s="21" customFormat="1" ht="43.5" customHeight="1">
      <c r="A45" s="138"/>
      <c r="B45" s="138"/>
      <c r="C45" s="139"/>
      <c r="D45" s="139"/>
      <c r="E45" s="184"/>
      <c r="F45" s="49" t="s">
        <v>111</v>
      </c>
      <c r="G45" s="51" t="s">
        <v>14</v>
      </c>
      <c r="H45" s="68">
        <v>100</v>
      </c>
      <c r="I45" s="68">
        <v>100</v>
      </c>
      <c r="J45" s="68">
        <f t="shared" si="5"/>
        <v>100</v>
      </c>
    </row>
    <row r="46" spans="1:11" s="21" customFormat="1" ht="54" customHeight="1">
      <c r="A46" s="138"/>
      <c r="B46" s="138"/>
      <c r="C46" s="139"/>
      <c r="D46" s="139"/>
      <c r="E46" s="184"/>
      <c r="F46" s="49" t="s">
        <v>112</v>
      </c>
      <c r="G46" s="51" t="s">
        <v>14</v>
      </c>
      <c r="H46" s="68">
        <v>100</v>
      </c>
      <c r="I46" s="68">
        <v>100</v>
      </c>
      <c r="J46" s="68">
        <f t="shared" si="5"/>
        <v>100</v>
      </c>
      <c r="K46" s="96"/>
    </row>
    <row r="47" spans="1:10" s="21" customFormat="1" ht="48" customHeight="1">
      <c r="A47" s="111"/>
      <c r="B47" s="111"/>
      <c r="C47" s="113"/>
      <c r="D47" s="113"/>
      <c r="E47" s="185"/>
      <c r="F47" s="100" t="s">
        <v>113</v>
      </c>
      <c r="G47" s="101" t="s">
        <v>117</v>
      </c>
      <c r="H47" s="102">
        <v>0</v>
      </c>
      <c r="I47" s="102">
        <v>0</v>
      </c>
      <c r="J47" s="102" t="e">
        <f t="shared" si="5"/>
        <v>#DIV/0!</v>
      </c>
    </row>
    <row r="48" spans="1:10" s="21" customFormat="1" ht="37.5" customHeight="1">
      <c r="A48" s="110" t="s">
        <v>125</v>
      </c>
      <c r="B48" s="110" t="s">
        <v>104</v>
      </c>
      <c r="C48" s="112">
        <v>8</v>
      </c>
      <c r="D48" s="112">
        <v>8</v>
      </c>
      <c r="E48" s="183">
        <f>D48/C48*100</f>
        <v>100</v>
      </c>
      <c r="F48" s="67" t="s">
        <v>107</v>
      </c>
      <c r="G48" s="51" t="s">
        <v>14</v>
      </c>
      <c r="H48" s="68">
        <v>100</v>
      </c>
      <c r="I48" s="68">
        <v>100</v>
      </c>
      <c r="J48" s="68">
        <f aca="true" t="shared" si="6" ref="J48:J55">I48/H48*100</f>
        <v>100</v>
      </c>
    </row>
    <row r="49" spans="1:11" s="21" customFormat="1" ht="67.5" customHeight="1">
      <c r="A49" s="138"/>
      <c r="B49" s="138"/>
      <c r="C49" s="139"/>
      <c r="D49" s="139"/>
      <c r="E49" s="184"/>
      <c r="F49" s="72" t="s">
        <v>106</v>
      </c>
      <c r="G49" s="51" t="s">
        <v>14</v>
      </c>
      <c r="H49" s="68">
        <v>100</v>
      </c>
      <c r="I49" s="68">
        <v>100</v>
      </c>
      <c r="J49" s="68">
        <f t="shared" si="6"/>
        <v>100</v>
      </c>
      <c r="K49" s="96"/>
    </row>
    <row r="50" spans="1:11" s="21" customFormat="1" ht="68.25" customHeight="1">
      <c r="A50" s="138"/>
      <c r="B50" s="138"/>
      <c r="C50" s="139"/>
      <c r="D50" s="139"/>
      <c r="E50" s="184"/>
      <c r="F50" s="49" t="s">
        <v>108</v>
      </c>
      <c r="G50" s="51" t="s">
        <v>14</v>
      </c>
      <c r="H50" s="68">
        <v>50</v>
      </c>
      <c r="I50" s="68">
        <v>50</v>
      </c>
      <c r="J50" s="68">
        <f t="shared" si="6"/>
        <v>100</v>
      </c>
      <c r="K50" s="96"/>
    </row>
    <row r="51" spans="1:11" s="21" customFormat="1" ht="68.25" customHeight="1">
      <c r="A51" s="138"/>
      <c r="B51" s="138"/>
      <c r="C51" s="139"/>
      <c r="D51" s="139"/>
      <c r="E51" s="184"/>
      <c r="F51" s="49" t="s">
        <v>109</v>
      </c>
      <c r="G51" s="51" t="s">
        <v>14</v>
      </c>
      <c r="H51" s="68">
        <v>100</v>
      </c>
      <c r="I51" s="68">
        <v>100</v>
      </c>
      <c r="J51" s="68">
        <f t="shared" si="6"/>
        <v>100</v>
      </c>
      <c r="K51" s="96"/>
    </row>
    <row r="52" spans="1:11" s="21" customFormat="1" ht="80.25" customHeight="1">
      <c r="A52" s="138"/>
      <c r="B52" s="138"/>
      <c r="C52" s="139"/>
      <c r="D52" s="139"/>
      <c r="E52" s="184"/>
      <c r="F52" s="49" t="s">
        <v>110</v>
      </c>
      <c r="G52" s="51" t="s">
        <v>14</v>
      </c>
      <c r="H52" s="68">
        <v>40</v>
      </c>
      <c r="I52" s="68">
        <v>0</v>
      </c>
      <c r="J52" s="68">
        <f t="shared" si="6"/>
        <v>0</v>
      </c>
      <c r="K52" s="96" t="s">
        <v>121</v>
      </c>
    </row>
    <row r="53" spans="1:10" s="21" customFormat="1" ht="43.5" customHeight="1">
      <c r="A53" s="138"/>
      <c r="B53" s="138"/>
      <c r="C53" s="139"/>
      <c r="D53" s="139"/>
      <c r="E53" s="184"/>
      <c r="F53" s="49" t="s">
        <v>111</v>
      </c>
      <c r="G53" s="51" t="s">
        <v>14</v>
      </c>
      <c r="H53" s="68">
        <v>100</v>
      </c>
      <c r="I53" s="68">
        <v>100</v>
      </c>
      <c r="J53" s="68">
        <f t="shared" si="6"/>
        <v>100</v>
      </c>
    </row>
    <row r="54" spans="1:11" s="21" customFormat="1" ht="54" customHeight="1">
      <c r="A54" s="138"/>
      <c r="B54" s="138"/>
      <c r="C54" s="139"/>
      <c r="D54" s="139"/>
      <c r="E54" s="184"/>
      <c r="F54" s="49" t="s">
        <v>112</v>
      </c>
      <c r="G54" s="51" t="s">
        <v>14</v>
      </c>
      <c r="H54" s="68">
        <v>100</v>
      </c>
      <c r="I54" s="68">
        <v>100</v>
      </c>
      <c r="J54" s="68">
        <f t="shared" si="6"/>
        <v>100</v>
      </c>
      <c r="K54" s="96"/>
    </row>
    <row r="55" spans="1:10" s="21" customFormat="1" ht="48" customHeight="1">
      <c r="A55" s="111"/>
      <c r="B55" s="111"/>
      <c r="C55" s="113"/>
      <c r="D55" s="113"/>
      <c r="E55" s="185"/>
      <c r="F55" s="100" t="s">
        <v>113</v>
      </c>
      <c r="G55" s="101" t="s">
        <v>117</v>
      </c>
      <c r="H55" s="102">
        <v>0</v>
      </c>
      <c r="I55" s="102">
        <v>0</v>
      </c>
      <c r="J55" s="102" t="e">
        <f t="shared" si="6"/>
        <v>#DIV/0!</v>
      </c>
    </row>
    <row r="56" spans="1:10" s="21" customFormat="1" ht="37.5" customHeight="1">
      <c r="A56" s="110" t="s">
        <v>126</v>
      </c>
      <c r="B56" s="110" t="s">
        <v>104</v>
      </c>
      <c r="C56" s="112">
        <v>30</v>
      </c>
      <c r="D56" s="112">
        <v>30</v>
      </c>
      <c r="E56" s="183">
        <f>D56/C56*100</f>
        <v>100</v>
      </c>
      <c r="F56" s="67" t="s">
        <v>107</v>
      </c>
      <c r="G56" s="51" t="s">
        <v>14</v>
      </c>
      <c r="H56" s="68">
        <v>100</v>
      </c>
      <c r="I56" s="68">
        <v>95</v>
      </c>
      <c r="J56" s="68">
        <f aca="true" t="shared" si="7" ref="J56:J63">I56/H56*100</f>
        <v>95</v>
      </c>
    </row>
    <row r="57" spans="1:11" s="21" customFormat="1" ht="67.5" customHeight="1">
      <c r="A57" s="138"/>
      <c r="B57" s="138"/>
      <c r="C57" s="139"/>
      <c r="D57" s="139"/>
      <c r="E57" s="184"/>
      <c r="F57" s="72" t="s">
        <v>106</v>
      </c>
      <c r="G57" s="51" t="s">
        <v>14</v>
      </c>
      <c r="H57" s="68">
        <v>100</v>
      </c>
      <c r="I57" s="68">
        <v>100</v>
      </c>
      <c r="J57" s="68">
        <f t="shared" si="7"/>
        <v>100</v>
      </c>
      <c r="K57" s="96"/>
    </row>
    <row r="58" spans="1:11" s="21" customFormat="1" ht="68.25" customHeight="1">
      <c r="A58" s="138"/>
      <c r="B58" s="138"/>
      <c r="C58" s="139"/>
      <c r="D58" s="139"/>
      <c r="E58" s="184"/>
      <c r="F58" s="49" t="s">
        <v>108</v>
      </c>
      <c r="G58" s="51" t="s">
        <v>14</v>
      </c>
      <c r="H58" s="68">
        <v>50</v>
      </c>
      <c r="I58" s="68">
        <v>50</v>
      </c>
      <c r="J58" s="68">
        <f t="shared" si="7"/>
        <v>100</v>
      </c>
      <c r="K58" s="96"/>
    </row>
    <row r="59" spans="1:11" s="21" customFormat="1" ht="68.25" customHeight="1">
      <c r="A59" s="138"/>
      <c r="B59" s="138"/>
      <c r="C59" s="139"/>
      <c r="D59" s="139"/>
      <c r="E59" s="184"/>
      <c r="F59" s="49" t="s">
        <v>109</v>
      </c>
      <c r="G59" s="51" t="s">
        <v>14</v>
      </c>
      <c r="H59" s="68">
        <v>100</v>
      </c>
      <c r="I59" s="68">
        <v>100</v>
      </c>
      <c r="J59" s="68">
        <f t="shared" si="7"/>
        <v>100</v>
      </c>
      <c r="K59" s="96"/>
    </row>
    <row r="60" spans="1:11" s="21" customFormat="1" ht="80.25" customHeight="1">
      <c r="A60" s="138"/>
      <c r="B60" s="138"/>
      <c r="C60" s="139"/>
      <c r="D60" s="139"/>
      <c r="E60" s="184"/>
      <c r="F60" s="49" t="s">
        <v>110</v>
      </c>
      <c r="G60" s="51" t="s">
        <v>14</v>
      </c>
      <c r="H60" s="68">
        <v>40</v>
      </c>
      <c r="I60" s="68">
        <v>0</v>
      </c>
      <c r="J60" s="68">
        <f t="shared" si="7"/>
        <v>0</v>
      </c>
      <c r="K60" s="96" t="s">
        <v>121</v>
      </c>
    </row>
    <row r="61" spans="1:10" s="21" customFormat="1" ht="43.5" customHeight="1">
      <c r="A61" s="138"/>
      <c r="B61" s="138"/>
      <c r="C61" s="139"/>
      <c r="D61" s="139"/>
      <c r="E61" s="184"/>
      <c r="F61" s="49" t="s">
        <v>111</v>
      </c>
      <c r="G61" s="51" t="s">
        <v>14</v>
      </c>
      <c r="H61" s="68">
        <v>100</v>
      </c>
      <c r="I61" s="68">
        <v>100</v>
      </c>
      <c r="J61" s="68">
        <f t="shared" si="7"/>
        <v>100</v>
      </c>
    </row>
    <row r="62" spans="1:11" s="21" customFormat="1" ht="54" customHeight="1">
      <c r="A62" s="138"/>
      <c r="B62" s="138"/>
      <c r="C62" s="139"/>
      <c r="D62" s="139"/>
      <c r="E62" s="184"/>
      <c r="F62" s="49" t="s">
        <v>112</v>
      </c>
      <c r="G62" s="51" t="s">
        <v>14</v>
      </c>
      <c r="H62" s="68">
        <v>100</v>
      </c>
      <c r="I62" s="68">
        <v>100</v>
      </c>
      <c r="J62" s="68">
        <f t="shared" si="7"/>
        <v>100</v>
      </c>
      <c r="K62" s="96"/>
    </row>
    <row r="63" spans="1:10" s="21" customFormat="1" ht="48" customHeight="1">
      <c r="A63" s="111"/>
      <c r="B63" s="111"/>
      <c r="C63" s="113"/>
      <c r="D63" s="113"/>
      <c r="E63" s="185"/>
      <c r="F63" s="100" t="s">
        <v>113</v>
      </c>
      <c r="G63" s="101" t="s">
        <v>117</v>
      </c>
      <c r="H63" s="102">
        <v>0</v>
      </c>
      <c r="I63" s="102">
        <v>0</v>
      </c>
      <c r="J63" s="102" t="e">
        <f t="shared" si="7"/>
        <v>#DIV/0!</v>
      </c>
    </row>
    <row r="64" spans="1:10" s="21" customFormat="1" ht="37.5" customHeight="1">
      <c r="A64" s="110" t="s">
        <v>33</v>
      </c>
      <c r="B64" s="110" t="s">
        <v>104</v>
      </c>
      <c r="C64" s="112">
        <v>124</v>
      </c>
      <c r="D64" s="112">
        <v>124</v>
      </c>
      <c r="E64" s="183">
        <f>D64/C64*100</f>
        <v>100</v>
      </c>
      <c r="F64" s="67" t="s">
        <v>107</v>
      </c>
      <c r="G64" s="51" t="s">
        <v>14</v>
      </c>
      <c r="H64" s="68">
        <v>100</v>
      </c>
      <c r="I64" s="68">
        <v>100</v>
      </c>
      <c r="J64" s="68">
        <f aca="true" t="shared" si="8" ref="J64:J71">I64/H64*100</f>
        <v>100</v>
      </c>
    </row>
    <row r="65" spans="1:11" s="21" customFormat="1" ht="67.5" customHeight="1">
      <c r="A65" s="138"/>
      <c r="B65" s="138"/>
      <c r="C65" s="139"/>
      <c r="D65" s="139"/>
      <c r="E65" s="184"/>
      <c r="F65" s="72" t="s">
        <v>106</v>
      </c>
      <c r="G65" s="51" t="s">
        <v>14</v>
      </c>
      <c r="H65" s="68">
        <v>100</v>
      </c>
      <c r="I65" s="68">
        <v>100</v>
      </c>
      <c r="J65" s="68">
        <f t="shared" si="8"/>
        <v>100</v>
      </c>
      <c r="K65" s="96"/>
    </row>
    <row r="66" spans="1:11" s="21" customFormat="1" ht="68.25" customHeight="1">
      <c r="A66" s="138"/>
      <c r="B66" s="138"/>
      <c r="C66" s="139"/>
      <c r="D66" s="139"/>
      <c r="E66" s="184"/>
      <c r="F66" s="49" t="s">
        <v>108</v>
      </c>
      <c r="G66" s="51" t="s">
        <v>14</v>
      </c>
      <c r="H66" s="68">
        <v>50</v>
      </c>
      <c r="I66" s="68">
        <v>25</v>
      </c>
      <c r="J66" s="68">
        <f>I66/H66*100</f>
        <v>50</v>
      </c>
      <c r="K66" s="96"/>
    </row>
    <row r="67" spans="1:11" s="21" customFormat="1" ht="68.25" customHeight="1">
      <c r="A67" s="138"/>
      <c r="B67" s="138"/>
      <c r="C67" s="139"/>
      <c r="D67" s="139"/>
      <c r="E67" s="184"/>
      <c r="F67" s="49" t="s">
        <v>109</v>
      </c>
      <c r="G67" s="51" t="s">
        <v>14</v>
      </c>
      <c r="H67" s="68">
        <v>100</v>
      </c>
      <c r="I67" s="68">
        <v>94</v>
      </c>
      <c r="J67" s="68">
        <f t="shared" si="8"/>
        <v>94</v>
      </c>
      <c r="K67" s="96"/>
    </row>
    <row r="68" spans="1:11" s="21" customFormat="1" ht="80.25" customHeight="1">
      <c r="A68" s="138"/>
      <c r="B68" s="138"/>
      <c r="C68" s="139"/>
      <c r="D68" s="139"/>
      <c r="E68" s="184"/>
      <c r="F68" s="49" t="s">
        <v>110</v>
      </c>
      <c r="G68" s="51" t="s">
        <v>14</v>
      </c>
      <c r="H68" s="68">
        <v>40</v>
      </c>
      <c r="I68" s="68">
        <v>25</v>
      </c>
      <c r="J68" s="68">
        <f t="shared" si="8"/>
        <v>62.5</v>
      </c>
      <c r="K68" s="96" t="s">
        <v>121</v>
      </c>
    </row>
    <row r="69" spans="1:10" s="21" customFormat="1" ht="43.5" customHeight="1">
      <c r="A69" s="138"/>
      <c r="B69" s="138"/>
      <c r="C69" s="139"/>
      <c r="D69" s="139"/>
      <c r="E69" s="184"/>
      <c r="F69" s="49" t="s">
        <v>111</v>
      </c>
      <c r="G69" s="51" t="s">
        <v>14</v>
      </c>
      <c r="H69" s="68">
        <v>100</v>
      </c>
      <c r="I69" s="68">
        <v>100</v>
      </c>
      <c r="J69" s="68">
        <f t="shared" si="8"/>
        <v>100</v>
      </c>
    </row>
    <row r="70" spans="1:11" s="21" customFormat="1" ht="54" customHeight="1">
      <c r="A70" s="138"/>
      <c r="B70" s="138"/>
      <c r="C70" s="139"/>
      <c r="D70" s="139"/>
      <c r="E70" s="184"/>
      <c r="F70" s="49" t="s">
        <v>112</v>
      </c>
      <c r="G70" s="51" t="s">
        <v>14</v>
      </c>
      <c r="H70" s="68">
        <v>100</v>
      </c>
      <c r="I70" s="68">
        <v>100</v>
      </c>
      <c r="J70" s="68">
        <f t="shared" si="8"/>
        <v>100</v>
      </c>
      <c r="K70" s="96"/>
    </row>
    <row r="71" spans="1:10" s="21" customFormat="1" ht="48" customHeight="1">
      <c r="A71" s="111"/>
      <c r="B71" s="111"/>
      <c r="C71" s="113"/>
      <c r="D71" s="113"/>
      <c r="E71" s="185"/>
      <c r="F71" s="100" t="s">
        <v>113</v>
      </c>
      <c r="G71" s="101" t="s">
        <v>117</v>
      </c>
      <c r="H71" s="102">
        <v>0</v>
      </c>
      <c r="I71" s="102">
        <v>0</v>
      </c>
      <c r="J71" s="102" t="e">
        <f t="shared" si="8"/>
        <v>#DIV/0!</v>
      </c>
    </row>
    <row r="72" spans="1:10" s="21" customFormat="1" ht="37.5" customHeight="1">
      <c r="A72" s="110" t="s">
        <v>34</v>
      </c>
      <c r="B72" s="110" t="s">
        <v>104</v>
      </c>
      <c r="C72" s="112">
        <v>99</v>
      </c>
      <c r="D72" s="112">
        <v>99</v>
      </c>
      <c r="E72" s="183">
        <f>D72/C72*100</f>
        <v>100</v>
      </c>
      <c r="F72" s="67" t="s">
        <v>107</v>
      </c>
      <c r="G72" s="51" t="s">
        <v>14</v>
      </c>
      <c r="H72" s="68">
        <v>100</v>
      </c>
      <c r="I72" s="68">
        <v>100</v>
      </c>
      <c r="J72" s="68">
        <f>I72/H72*100</f>
        <v>100</v>
      </c>
    </row>
    <row r="73" spans="1:11" s="21" customFormat="1" ht="67.5" customHeight="1">
      <c r="A73" s="138"/>
      <c r="B73" s="138"/>
      <c r="C73" s="139"/>
      <c r="D73" s="139"/>
      <c r="E73" s="184"/>
      <c r="F73" s="72" t="s">
        <v>106</v>
      </c>
      <c r="G73" s="51" t="s">
        <v>14</v>
      </c>
      <c r="H73" s="68">
        <v>100</v>
      </c>
      <c r="I73" s="68">
        <v>100</v>
      </c>
      <c r="J73" s="68">
        <f>I73/H73*100</f>
        <v>100</v>
      </c>
      <c r="K73" s="96"/>
    </row>
    <row r="74" spans="1:11" s="21" customFormat="1" ht="68.25" customHeight="1">
      <c r="A74" s="138"/>
      <c r="B74" s="138"/>
      <c r="C74" s="139"/>
      <c r="D74" s="139"/>
      <c r="E74" s="184"/>
      <c r="F74" s="49" t="s">
        <v>108</v>
      </c>
      <c r="G74" s="51" t="s">
        <v>14</v>
      </c>
      <c r="H74" s="68">
        <v>50</v>
      </c>
      <c r="I74" s="68">
        <v>67</v>
      </c>
      <c r="J74" s="68">
        <f>I74/H74*100</f>
        <v>134</v>
      </c>
      <c r="K74" s="96"/>
    </row>
    <row r="75" spans="1:11" s="21" customFormat="1" ht="68.25" customHeight="1">
      <c r="A75" s="138"/>
      <c r="B75" s="138"/>
      <c r="C75" s="139"/>
      <c r="D75" s="139"/>
      <c r="E75" s="184"/>
      <c r="F75" s="49" t="s">
        <v>109</v>
      </c>
      <c r="G75" s="51" t="s">
        <v>14</v>
      </c>
      <c r="H75" s="68">
        <v>100</v>
      </c>
      <c r="I75" s="68">
        <v>92</v>
      </c>
      <c r="J75" s="68">
        <f aca="true" t="shared" si="9" ref="J75:J81">I75/H75*100</f>
        <v>92</v>
      </c>
      <c r="K75" s="96"/>
    </row>
    <row r="76" spans="1:11" s="21" customFormat="1" ht="80.25" customHeight="1">
      <c r="A76" s="138"/>
      <c r="B76" s="138"/>
      <c r="C76" s="139"/>
      <c r="D76" s="139"/>
      <c r="E76" s="184"/>
      <c r="F76" s="49" t="s">
        <v>110</v>
      </c>
      <c r="G76" s="51" t="s">
        <v>14</v>
      </c>
      <c r="H76" s="68">
        <v>40</v>
      </c>
      <c r="I76" s="68">
        <v>25</v>
      </c>
      <c r="J76" s="68">
        <f t="shared" si="9"/>
        <v>62.5</v>
      </c>
      <c r="K76" s="96" t="s">
        <v>121</v>
      </c>
    </row>
    <row r="77" spans="1:10" s="21" customFormat="1" ht="43.5" customHeight="1">
      <c r="A77" s="138"/>
      <c r="B77" s="138"/>
      <c r="C77" s="139"/>
      <c r="D77" s="139"/>
      <c r="E77" s="184"/>
      <c r="F77" s="49" t="s">
        <v>111</v>
      </c>
      <c r="G77" s="51" t="s">
        <v>14</v>
      </c>
      <c r="H77" s="68">
        <v>100</v>
      </c>
      <c r="I77" s="68">
        <v>100</v>
      </c>
      <c r="J77" s="68">
        <f t="shared" si="9"/>
        <v>100</v>
      </c>
    </row>
    <row r="78" spans="1:11" s="21" customFormat="1" ht="54" customHeight="1">
      <c r="A78" s="138"/>
      <c r="B78" s="138"/>
      <c r="C78" s="139"/>
      <c r="D78" s="139"/>
      <c r="E78" s="184"/>
      <c r="F78" s="49" t="s">
        <v>112</v>
      </c>
      <c r="G78" s="51" t="s">
        <v>14</v>
      </c>
      <c r="H78" s="68">
        <v>100</v>
      </c>
      <c r="I78" s="68">
        <v>100</v>
      </c>
      <c r="J78" s="68">
        <f t="shared" si="9"/>
        <v>100</v>
      </c>
      <c r="K78" s="96"/>
    </row>
    <row r="79" spans="1:10" s="21" customFormat="1" ht="48" customHeight="1">
      <c r="A79" s="111"/>
      <c r="B79" s="111"/>
      <c r="C79" s="113"/>
      <c r="D79" s="113"/>
      <c r="E79" s="185"/>
      <c r="F79" s="100" t="s">
        <v>113</v>
      </c>
      <c r="G79" s="101" t="s">
        <v>117</v>
      </c>
      <c r="H79" s="102">
        <v>0</v>
      </c>
      <c r="I79" s="102">
        <v>0</v>
      </c>
      <c r="J79" s="102" t="e">
        <f t="shared" si="9"/>
        <v>#DIV/0!</v>
      </c>
    </row>
    <row r="80" spans="1:10" s="21" customFormat="1" ht="37.5" customHeight="1">
      <c r="A80" s="110" t="s">
        <v>35</v>
      </c>
      <c r="B80" s="110" t="s">
        <v>104</v>
      </c>
      <c r="C80" s="112">
        <v>76</v>
      </c>
      <c r="D80" s="112">
        <v>76</v>
      </c>
      <c r="E80" s="183">
        <f>D80/C80*100</f>
        <v>100</v>
      </c>
      <c r="F80" s="67" t="s">
        <v>107</v>
      </c>
      <c r="G80" s="51" t="s">
        <v>14</v>
      </c>
      <c r="H80" s="68">
        <v>100</v>
      </c>
      <c r="I80" s="68">
        <v>100</v>
      </c>
      <c r="J80" s="68">
        <f t="shared" si="9"/>
        <v>100</v>
      </c>
    </row>
    <row r="81" spans="1:11" s="21" customFormat="1" ht="67.5" customHeight="1">
      <c r="A81" s="138"/>
      <c r="B81" s="138"/>
      <c r="C81" s="139"/>
      <c r="D81" s="139"/>
      <c r="E81" s="184"/>
      <c r="F81" s="72" t="s">
        <v>106</v>
      </c>
      <c r="G81" s="51" t="s">
        <v>14</v>
      </c>
      <c r="H81" s="68">
        <v>100</v>
      </c>
      <c r="I81" s="68">
        <v>92</v>
      </c>
      <c r="J81" s="68">
        <f t="shared" si="9"/>
        <v>92</v>
      </c>
      <c r="K81" s="96"/>
    </row>
    <row r="82" spans="1:11" s="21" customFormat="1" ht="68.25" customHeight="1">
      <c r="A82" s="138"/>
      <c r="B82" s="138"/>
      <c r="C82" s="139"/>
      <c r="D82" s="139"/>
      <c r="E82" s="184"/>
      <c r="F82" s="49" t="s">
        <v>108</v>
      </c>
      <c r="G82" s="51" t="s">
        <v>14</v>
      </c>
      <c r="H82" s="68">
        <v>50</v>
      </c>
      <c r="I82" s="68">
        <v>56</v>
      </c>
      <c r="J82" s="68">
        <f>I82/H82*100</f>
        <v>112.00000000000001</v>
      </c>
      <c r="K82" s="96"/>
    </row>
    <row r="83" spans="1:11" s="21" customFormat="1" ht="68.25" customHeight="1">
      <c r="A83" s="138"/>
      <c r="B83" s="138"/>
      <c r="C83" s="139"/>
      <c r="D83" s="139"/>
      <c r="E83" s="184"/>
      <c r="F83" s="49" t="s">
        <v>109</v>
      </c>
      <c r="G83" s="51" t="s">
        <v>14</v>
      </c>
      <c r="H83" s="68">
        <v>100</v>
      </c>
      <c r="I83" s="68">
        <v>92</v>
      </c>
      <c r="J83" s="68">
        <f aca="true" t="shared" si="10" ref="J83:J89">I83/H83*100</f>
        <v>92</v>
      </c>
      <c r="K83" s="96"/>
    </row>
    <row r="84" spans="1:11" s="21" customFormat="1" ht="80.25" customHeight="1">
      <c r="A84" s="138"/>
      <c r="B84" s="138"/>
      <c r="C84" s="139"/>
      <c r="D84" s="139"/>
      <c r="E84" s="184"/>
      <c r="F84" s="49" t="s">
        <v>110</v>
      </c>
      <c r="G84" s="51" t="s">
        <v>14</v>
      </c>
      <c r="H84" s="68">
        <v>40</v>
      </c>
      <c r="I84" s="68">
        <v>0</v>
      </c>
      <c r="J84" s="68">
        <f t="shared" si="10"/>
        <v>0</v>
      </c>
      <c r="K84" s="96" t="s">
        <v>121</v>
      </c>
    </row>
    <row r="85" spans="1:10" s="21" customFormat="1" ht="43.5" customHeight="1">
      <c r="A85" s="138"/>
      <c r="B85" s="138"/>
      <c r="C85" s="139"/>
      <c r="D85" s="139"/>
      <c r="E85" s="184"/>
      <c r="F85" s="49" t="s">
        <v>111</v>
      </c>
      <c r="G85" s="51" t="s">
        <v>14</v>
      </c>
      <c r="H85" s="68">
        <v>100</v>
      </c>
      <c r="I85" s="68">
        <v>100</v>
      </c>
      <c r="J85" s="68">
        <f t="shared" si="10"/>
        <v>100</v>
      </c>
    </row>
    <row r="86" spans="1:11" s="21" customFormat="1" ht="54" customHeight="1">
      <c r="A86" s="138"/>
      <c r="B86" s="138"/>
      <c r="C86" s="139"/>
      <c r="D86" s="139"/>
      <c r="E86" s="184"/>
      <c r="F86" s="49" t="s">
        <v>112</v>
      </c>
      <c r="G86" s="51" t="s">
        <v>14</v>
      </c>
      <c r="H86" s="68">
        <v>100</v>
      </c>
      <c r="I86" s="68">
        <v>100</v>
      </c>
      <c r="J86" s="68">
        <f t="shared" si="10"/>
        <v>100</v>
      </c>
      <c r="K86" s="96"/>
    </row>
    <row r="87" spans="1:10" s="21" customFormat="1" ht="48" customHeight="1">
      <c r="A87" s="111"/>
      <c r="B87" s="111"/>
      <c r="C87" s="113"/>
      <c r="D87" s="113"/>
      <c r="E87" s="185"/>
      <c r="F87" s="100" t="s">
        <v>113</v>
      </c>
      <c r="G87" s="101" t="s">
        <v>117</v>
      </c>
      <c r="H87" s="102">
        <v>0</v>
      </c>
      <c r="I87" s="102">
        <v>0</v>
      </c>
      <c r="J87" s="102" t="e">
        <f t="shared" si="10"/>
        <v>#DIV/0!</v>
      </c>
    </row>
    <row r="88" spans="1:10" s="21" customFormat="1" ht="37.5" customHeight="1">
      <c r="A88" s="110" t="s">
        <v>36</v>
      </c>
      <c r="B88" s="110" t="s">
        <v>104</v>
      </c>
      <c r="C88" s="112">
        <v>134</v>
      </c>
      <c r="D88" s="112">
        <v>134</v>
      </c>
      <c r="E88" s="183">
        <f>D88/C88*100</f>
        <v>100</v>
      </c>
      <c r="F88" s="67" t="s">
        <v>107</v>
      </c>
      <c r="G88" s="51" t="s">
        <v>14</v>
      </c>
      <c r="H88" s="68">
        <v>100</v>
      </c>
      <c r="I88" s="68">
        <v>100</v>
      </c>
      <c r="J88" s="68">
        <f t="shared" si="10"/>
        <v>100</v>
      </c>
    </row>
    <row r="89" spans="1:11" s="21" customFormat="1" ht="67.5" customHeight="1">
      <c r="A89" s="138"/>
      <c r="B89" s="138"/>
      <c r="C89" s="139"/>
      <c r="D89" s="139"/>
      <c r="E89" s="184"/>
      <c r="F89" s="72" t="s">
        <v>106</v>
      </c>
      <c r="G89" s="51" t="s">
        <v>14</v>
      </c>
      <c r="H89" s="68">
        <v>100</v>
      </c>
      <c r="I89" s="68">
        <v>100</v>
      </c>
      <c r="J89" s="68">
        <f t="shared" si="10"/>
        <v>100</v>
      </c>
      <c r="K89" s="96"/>
    </row>
    <row r="90" spans="1:11" s="21" customFormat="1" ht="68.25" customHeight="1">
      <c r="A90" s="138"/>
      <c r="B90" s="138"/>
      <c r="C90" s="139"/>
      <c r="D90" s="139"/>
      <c r="E90" s="184"/>
      <c r="F90" s="49" t="s">
        <v>108</v>
      </c>
      <c r="G90" s="51" t="s">
        <v>14</v>
      </c>
      <c r="H90" s="68">
        <v>50</v>
      </c>
      <c r="I90" s="68">
        <v>67</v>
      </c>
      <c r="J90" s="68">
        <f>I90/H90*100</f>
        <v>134</v>
      </c>
      <c r="K90" s="96"/>
    </row>
    <row r="91" spans="1:11" s="21" customFormat="1" ht="68.25" customHeight="1">
      <c r="A91" s="138"/>
      <c r="B91" s="138"/>
      <c r="C91" s="139"/>
      <c r="D91" s="139"/>
      <c r="E91" s="184"/>
      <c r="F91" s="49" t="s">
        <v>109</v>
      </c>
      <c r="G91" s="51" t="s">
        <v>14</v>
      </c>
      <c r="H91" s="68">
        <v>100</v>
      </c>
      <c r="I91" s="68">
        <v>100</v>
      </c>
      <c r="J91" s="68">
        <f aca="true" t="shared" si="11" ref="J91:J97">I91/H91*100</f>
        <v>100</v>
      </c>
      <c r="K91" s="96"/>
    </row>
    <row r="92" spans="1:11" s="21" customFormat="1" ht="80.25" customHeight="1">
      <c r="A92" s="138"/>
      <c r="B92" s="138"/>
      <c r="C92" s="139"/>
      <c r="D92" s="139"/>
      <c r="E92" s="184"/>
      <c r="F92" s="49" t="s">
        <v>110</v>
      </c>
      <c r="G92" s="51" t="s">
        <v>14</v>
      </c>
      <c r="H92" s="68">
        <v>40</v>
      </c>
      <c r="I92" s="68">
        <v>33</v>
      </c>
      <c r="J92" s="68">
        <f t="shared" si="11"/>
        <v>82.5</v>
      </c>
      <c r="K92" s="96" t="s">
        <v>121</v>
      </c>
    </row>
    <row r="93" spans="1:10" s="21" customFormat="1" ht="43.5" customHeight="1">
      <c r="A93" s="138"/>
      <c r="B93" s="138"/>
      <c r="C93" s="139"/>
      <c r="D93" s="139"/>
      <c r="E93" s="184"/>
      <c r="F93" s="49" t="s">
        <v>111</v>
      </c>
      <c r="G93" s="51" t="s">
        <v>14</v>
      </c>
      <c r="H93" s="68">
        <v>100</v>
      </c>
      <c r="I93" s="68">
        <v>100</v>
      </c>
      <c r="J93" s="68">
        <f t="shared" si="11"/>
        <v>100</v>
      </c>
    </row>
    <row r="94" spans="1:11" s="21" customFormat="1" ht="54" customHeight="1">
      <c r="A94" s="138"/>
      <c r="B94" s="138"/>
      <c r="C94" s="139"/>
      <c r="D94" s="139"/>
      <c r="E94" s="184"/>
      <c r="F94" s="49" t="s">
        <v>112</v>
      </c>
      <c r="G94" s="51" t="s">
        <v>14</v>
      </c>
      <c r="H94" s="68">
        <v>100</v>
      </c>
      <c r="I94" s="68">
        <v>100</v>
      </c>
      <c r="J94" s="68">
        <f t="shared" si="11"/>
        <v>100</v>
      </c>
      <c r="K94" s="96"/>
    </row>
    <row r="95" spans="1:10" s="21" customFormat="1" ht="48" customHeight="1">
      <c r="A95" s="111"/>
      <c r="B95" s="111"/>
      <c r="C95" s="113"/>
      <c r="D95" s="113"/>
      <c r="E95" s="185"/>
      <c r="F95" s="100" t="s">
        <v>113</v>
      </c>
      <c r="G95" s="101" t="s">
        <v>117</v>
      </c>
      <c r="H95" s="102">
        <v>0</v>
      </c>
      <c r="I95" s="102">
        <v>0</v>
      </c>
      <c r="J95" s="102" t="e">
        <f t="shared" si="11"/>
        <v>#DIV/0!</v>
      </c>
    </row>
    <row r="96" spans="1:10" s="21" customFormat="1" ht="37.5" customHeight="1">
      <c r="A96" s="110" t="s">
        <v>37</v>
      </c>
      <c r="B96" s="110" t="s">
        <v>104</v>
      </c>
      <c r="C96" s="112">
        <v>102</v>
      </c>
      <c r="D96" s="112">
        <v>102</v>
      </c>
      <c r="E96" s="183">
        <f>D96/C96*100</f>
        <v>100</v>
      </c>
      <c r="F96" s="67" t="s">
        <v>107</v>
      </c>
      <c r="G96" s="51" t="s">
        <v>14</v>
      </c>
      <c r="H96" s="68">
        <v>100</v>
      </c>
      <c r="I96" s="68">
        <v>100</v>
      </c>
      <c r="J96" s="68">
        <f t="shared" si="11"/>
        <v>100</v>
      </c>
    </row>
    <row r="97" spans="1:11" s="21" customFormat="1" ht="67.5" customHeight="1">
      <c r="A97" s="138"/>
      <c r="B97" s="138"/>
      <c r="C97" s="139"/>
      <c r="D97" s="139"/>
      <c r="E97" s="184"/>
      <c r="F97" s="72" t="s">
        <v>106</v>
      </c>
      <c r="G97" s="51" t="s">
        <v>14</v>
      </c>
      <c r="H97" s="68">
        <v>100</v>
      </c>
      <c r="I97" s="68">
        <v>100</v>
      </c>
      <c r="J97" s="68">
        <f t="shared" si="11"/>
        <v>100</v>
      </c>
      <c r="K97" s="96"/>
    </row>
    <row r="98" spans="1:11" s="21" customFormat="1" ht="68.25" customHeight="1">
      <c r="A98" s="138"/>
      <c r="B98" s="138"/>
      <c r="C98" s="139"/>
      <c r="D98" s="139"/>
      <c r="E98" s="184"/>
      <c r="F98" s="49" t="s">
        <v>108</v>
      </c>
      <c r="G98" s="51" t="s">
        <v>14</v>
      </c>
      <c r="H98" s="68">
        <v>50</v>
      </c>
      <c r="I98" s="68">
        <v>40</v>
      </c>
      <c r="J98" s="68">
        <f>I98/H98*100</f>
        <v>80</v>
      </c>
      <c r="K98" s="96"/>
    </row>
    <row r="99" spans="1:11" s="21" customFormat="1" ht="68.25" customHeight="1">
      <c r="A99" s="138"/>
      <c r="B99" s="138"/>
      <c r="C99" s="139"/>
      <c r="D99" s="139"/>
      <c r="E99" s="184"/>
      <c r="F99" s="49" t="s">
        <v>109</v>
      </c>
      <c r="G99" s="51" t="s">
        <v>14</v>
      </c>
      <c r="H99" s="68">
        <v>100</v>
      </c>
      <c r="I99" s="68">
        <v>70</v>
      </c>
      <c r="J99" s="68">
        <f aca="true" t="shared" si="12" ref="J99:J105">I99/H99*100</f>
        <v>70</v>
      </c>
      <c r="K99" s="96"/>
    </row>
    <row r="100" spans="1:11" s="21" customFormat="1" ht="80.25" customHeight="1">
      <c r="A100" s="138"/>
      <c r="B100" s="138"/>
      <c r="C100" s="139"/>
      <c r="D100" s="139"/>
      <c r="E100" s="184"/>
      <c r="F100" s="49" t="s">
        <v>110</v>
      </c>
      <c r="G100" s="51" t="s">
        <v>14</v>
      </c>
      <c r="H100" s="68">
        <v>40</v>
      </c>
      <c r="I100" s="68">
        <v>10</v>
      </c>
      <c r="J100" s="68">
        <f t="shared" si="12"/>
        <v>25</v>
      </c>
      <c r="K100" s="96" t="s">
        <v>121</v>
      </c>
    </row>
    <row r="101" spans="1:10" s="21" customFormat="1" ht="43.5" customHeight="1">
      <c r="A101" s="138"/>
      <c r="B101" s="138"/>
      <c r="C101" s="139"/>
      <c r="D101" s="139"/>
      <c r="E101" s="184"/>
      <c r="F101" s="49" t="s">
        <v>111</v>
      </c>
      <c r="G101" s="51" t="s">
        <v>14</v>
      </c>
      <c r="H101" s="68">
        <v>100</v>
      </c>
      <c r="I101" s="68">
        <v>100</v>
      </c>
      <c r="J101" s="68">
        <f t="shared" si="12"/>
        <v>100</v>
      </c>
    </row>
    <row r="102" spans="1:11" s="21" customFormat="1" ht="54" customHeight="1">
      <c r="A102" s="138"/>
      <c r="B102" s="138"/>
      <c r="C102" s="139"/>
      <c r="D102" s="139"/>
      <c r="E102" s="184"/>
      <c r="F102" s="49" t="s">
        <v>112</v>
      </c>
      <c r="G102" s="51" t="s">
        <v>14</v>
      </c>
      <c r="H102" s="68">
        <v>100</v>
      </c>
      <c r="I102" s="68">
        <v>100</v>
      </c>
      <c r="J102" s="68">
        <f t="shared" si="12"/>
        <v>100</v>
      </c>
      <c r="K102" s="96"/>
    </row>
    <row r="103" spans="1:10" s="21" customFormat="1" ht="48" customHeight="1">
      <c r="A103" s="111"/>
      <c r="B103" s="111"/>
      <c r="C103" s="113"/>
      <c r="D103" s="113"/>
      <c r="E103" s="185"/>
      <c r="F103" s="100" t="s">
        <v>113</v>
      </c>
      <c r="G103" s="101" t="s">
        <v>117</v>
      </c>
      <c r="H103" s="102">
        <v>0</v>
      </c>
      <c r="I103" s="102">
        <v>0</v>
      </c>
      <c r="J103" s="102" t="e">
        <f t="shared" si="12"/>
        <v>#DIV/0!</v>
      </c>
    </row>
    <row r="104" spans="1:10" s="21" customFormat="1" ht="37.5" customHeight="1">
      <c r="A104" s="110" t="s">
        <v>127</v>
      </c>
      <c r="B104" s="110" t="s">
        <v>104</v>
      </c>
      <c r="C104" s="112">
        <v>23</v>
      </c>
      <c r="D104" s="112">
        <v>23</v>
      </c>
      <c r="E104" s="183">
        <f>D104/C104*100</f>
        <v>100</v>
      </c>
      <c r="F104" s="67" t="s">
        <v>107</v>
      </c>
      <c r="G104" s="51" t="s">
        <v>14</v>
      </c>
      <c r="H104" s="68">
        <v>100</v>
      </c>
      <c r="I104" s="68">
        <v>100</v>
      </c>
      <c r="J104" s="68">
        <f t="shared" si="12"/>
        <v>100</v>
      </c>
    </row>
    <row r="105" spans="1:11" s="21" customFormat="1" ht="67.5" customHeight="1">
      <c r="A105" s="138"/>
      <c r="B105" s="138"/>
      <c r="C105" s="139"/>
      <c r="D105" s="139"/>
      <c r="E105" s="184"/>
      <c r="F105" s="72" t="s">
        <v>106</v>
      </c>
      <c r="G105" s="51" t="s">
        <v>14</v>
      </c>
      <c r="H105" s="68">
        <v>100</v>
      </c>
      <c r="I105" s="68">
        <v>100</v>
      </c>
      <c r="J105" s="68">
        <f t="shared" si="12"/>
        <v>100</v>
      </c>
      <c r="K105" s="96"/>
    </row>
    <row r="106" spans="1:11" s="21" customFormat="1" ht="68.25" customHeight="1">
      <c r="A106" s="138"/>
      <c r="B106" s="138"/>
      <c r="C106" s="139"/>
      <c r="D106" s="139"/>
      <c r="E106" s="184"/>
      <c r="F106" s="49" t="s">
        <v>108</v>
      </c>
      <c r="G106" s="51" t="s">
        <v>14</v>
      </c>
      <c r="H106" s="68">
        <v>50</v>
      </c>
      <c r="I106" s="68">
        <v>100</v>
      </c>
      <c r="J106" s="68">
        <f>I106/H106*100</f>
        <v>200</v>
      </c>
      <c r="K106" s="96"/>
    </row>
    <row r="107" spans="1:11" s="21" customFormat="1" ht="68.25" customHeight="1">
      <c r="A107" s="138"/>
      <c r="B107" s="138"/>
      <c r="C107" s="139"/>
      <c r="D107" s="139"/>
      <c r="E107" s="184"/>
      <c r="F107" s="49" t="s">
        <v>109</v>
      </c>
      <c r="G107" s="51" t="s">
        <v>14</v>
      </c>
      <c r="H107" s="68">
        <v>100</v>
      </c>
      <c r="I107" s="68">
        <v>100</v>
      </c>
      <c r="J107" s="68">
        <f aca="true" t="shared" si="13" ref="J107:J113">I107/H107*100</f>
        <v>100</v>
      </c>
      <c r="K107" s="96"/>
    </row>
    <row r="108" spans="1:11" s="21" customFormat="1" ht="80.25" customHeight="1">
      <c r="A108" s="138"/>
      <c r="B108" s="138"/>
      <c r="C108" s="139"/>
      <c r="D108" s="139"/>
      <c r="E108" s="184"/>
      <c r="F108" s="49" t="s">
        <v>110</v>
      </c>
      <c r="G108" s="51" t="s">
        <v>14</v>
      </c>
      <c r="H108" s="68">
        <v>40</v>
      </c>
      <c r="I108" s="68">
        <v>0</v>
      </c>
      <c r="J108" s="68">
        <f t="shared" si="13"/>
        <v>0</v>
      </c>
      <c r="K108" s="96" t="s">
        <v>121</v>
      </c>
    </row>
    <row r="109" spans="1:10" s="21" customFormat="1" ht="43.5" customHeight="1">
      <c r="A109" s="138"/>
      <c r="B109" s="138"/>
      <c r="C109" s="139"/>
      <c r="D109" s="139"/>
      <c r="E109" s="184"/>
      <c r="F109" s="49" t="s">
        <v>111</v>
      </c>
      <c r="G109" s="51" t="s">
        <v>14</v>
      </c>
      <c r="H109" s="68">
        <v>100</v>
      </c>
      <c r="I109" s="68">
        <v>100</v>
      </c>
      <c r="J109" s="68">
        <f t="shared" si="13"/>
        <v>100</v>
      </c>
    </row>
    <row r="110" spans="1:11" s="21" customFormat="1" ht="54" customHeight="1">
      <c r="A110" s="138"/>
      <c r="B110" s="138"/>
      <c r="C110" s="139"/>
      <c r="D110" s="139"/>
      <c r="E110" s="184"/>
      <c r="F110" s="49" t="s">
        <v>112</v>
      </c>
      <c r="G110" s="51" t="s">
        <v>14</v>
      </c>
      <c r="H110" s="68">
        <v>100</v>
      </c>
      <c r="I110" s="68">
        <v>100</v>
      </c>
      <c r="J110" s="68">
        <f t="shared" si="13"/>
        <v>100</v>
      </c>
      <c r="K110" s="96"/>
    </row>
    <row r="111" spans="1:10" s="21" customFormat="1" ht="48" customHeight="1">
      <c r="A111" s="111"/>
      <c r="B111" s="111"/>
      <c r="C111" s="113"/>
      <c r="D111" s="113"/>
      <c r="E111" s="185"/>
      <c r="F111" s="100" t="s">
        <v>113</v>
      </c>
      <c r="G111" s="101" t="s">
        <v>117</v>
      </c>
      <c r="H111" s="102">
        <v>0</v>
      </c>
      <c r="I111" s="102">
        <v>0</v>
      </c>
      <c r="J111" s="102" t="e">
        <f t="shared" si="13"/>
        <v>#DIV/0!</v>
      </c>
    </row>
    <row r="112" spans="1:10" s="21" customFormat="1" ht="37.5" customHeight="1">
      <c r="A112" s="110" t="s">
        <v>128</v>
      </c>
      <c r="B112" s="110" t="s">
        <v>104</v>
      </c>
      <c r="C112" s="112">
        <v>23</v>
      </c>
      <c r="D112" s="112">
        <v>23</v>
      </c>
      <c r="E112" s="183">
        <f>D112/C112*100</f>
        <v>100</v>
      </c>
      <c r="F112" s="67" t="s">
        <v>107</v>
      </c>
      <c r="G112" s="51" t="s">
        <v>14</v>
      </c>
      <c r="H112" s="68">
        <v>100</v>
      </c>
      <c r="I112" s="68">
        <v>100</v>
      </c>
      <c r="J112" s="68">
        <f t="shared" si="13"/>
        <v>100</v>
      </c>
    </row>
    <row r="113" spans="1:11" s="21" customFormat="1" ht="67.5" customHeight="1">
      <c r="A113" s="138"/>
      <c r="B113" s="138"/>
      <c r="C113" s="139"/>
      <c r="D113" s="139"/>
      <c r="E113" s="184"/>
      <c r="F113" s="72" t="s">
        <v>106</v>
      </c>
      <c r="G113" s="51" t="s">
        <v>14</v>
      </c>
      <c r="H113" s="68">
        <v>100</v>
      </c>
      <c r="I113" s="68">
        <v>100</v>
      </c>
      <c r="J113" s="68">
        <f t="shared" si="13"/>
        <v>100</v>
      </c>
      <c r="K113" s="96"/>
    </row>
    <row r="114" spans="1:11" s="21" customFormat="1" ht="68.25" customHeight="1">
      <c r="A114" s="138"/>
      <c r="B114" s="138"/>
      <c r="C114" s="139"/>
      <c r="D114" s="139"/>
      <c r="E114" s="184"/>
      <c r="F114" s="49" t="s">
        <v>108</v>
      </c>
      <c r="G114" s="51" t="s">
        <v>14</v>
      </c>
      <c r="H114" s="68">
        <v>50</v>
      </c>
      <c r="I114" s="68">
        <v>50</v>
      </c>
      <c r="J114" s="68">
        <f>I114/H114*100</f>
        <v>100</v>
      </c>
      <c r="K114" s="96"/>
    </row>
    <row r="115" spans="1:11" s="21" customFormat="1" ht="68.25" customHeight="1">
      <c r="A115" s="138"/>
      <c r="B115" s="138"/>
      <c r="C115" s="139"/>
      <c r="D115" s="139"/>
      <c r="E115" s="184"/>
      <c r="F115" s="49" t="s">
        <v>109</v>
      </c>
      <c r="G115" s="51" t="s">
        <v>14</v>
      </c>
      <c r="H115" s="68">
        <v>100</v>
      </c>
      <c r="I115" s="68">
        <v>80</v>
      </c>
      <c r="J115" s="68">
        <f aca="true" t="shared" si="14" ref="J115:J121">I115/H115*100</f>
        <v>80</v>
      </c>
      <c r="K115" s="96"/>
    </row>
    <row r="116" spans="1:11" s="21" customFormat="1" ht="80.25" customHeight="1">
      <c r="A116" s="138"/>
      <c r="B116" s="138"/>
      <c r="C116" s="139"/>
      <c r="D116" s="139"/>
      <c r="E116" s="184"/>
      <c r="F116" s="49" t="s">
        <v>110</v>
      </c>
      <c r="G116" s="51" t="s">
        <v>14</v>
      </c>
      <c r="H116" s="68">
        <v>40</v>
      </c>
      <c r="I116" s="68">
        <v>20</v>
      </c>
      <c r="J116" s="68">
        <f t="shared" si="14"/>
        <v>50</v>
      </c>
      <c r="K116" s="96" t="s">
        <v>121</v>
      </c>
    </row>
    <row r="117" spans="1:10" s="21" customFormat="1" ht="43.5" customHeight="1">
      <c r="A117" s="138"/>
      <c r="B117" s="138"/>
      <c r="C117" s="139"/>
      <c r="D117" s="139"/>
      <c r="E117" s="184"/>
      <c r="F117" s="49" t="s">
        <v>111</v>
      </c>
      <c r="G117" s="51" t="s">
        <v>14</v>
      </c>
      <c r="H117" s="68">
        <v>100</v>
      </c>
      <c r="I117" s="68">
        <v>100</v>
      </c>
      <c r="J117" s="68">
        <f t="shared" si="14"/>
        <v>100</v>
      </c>
    </row>
    <row r="118" spans="1:11" s="21" customFormat="1" ht="54" customHeight="1">
      <c r="A118" s="138"/>
      <c r="B118" s="138"/>
      <c r="C118" s="139"/>
      <c r="D118" s="139"/>
      <c r="E118" s="184"/>
      <c r="F118" s="49" t="s">
        <v>112</v>
      </c>
      <c r="G118" s="51" t="s">
        <v>14</v>
      </c>
      <c r="H118" s="68">
        <v>100</v>
      </c>
      <c r="I118" s="68">
        <v>100</v>
      </c>
      <c r="J118" s="68">
        <f t="shared" si="14"/>
        <v>100</v>
      </c>
      <c r="K118" s="96"/>
    </row>
    <row r="119" spans="1:10" s="21" customFormat="1" ht="48" customHeight="1">
      <c r="A119" s="111"/>
      <c r="B119" s="111"/>
      <c r="C119" s="113"/>
      <c r="D119" s="113"/>
      <c r="E119" s="185"/>
      <c r="F119" s="100" t="s">
        <v>113</v>
      </c>
      <c r="G119" s="101" t="s">
        <v>117</v>
      </c>
      <c r="H119" s="102">
        <v>0</v>
      </c>
      <c r="I119" s="102">
        <v>0</v>
      </c>
      <c r="J119" s="102" t="e">
        <f t="shared" si="14"/>
        <v>#DIV/0!</v>
      </c>
    </row>
    <row r="120" spans="1:10" s="21" customFormat="1" ht="37.5" customHeight="1">
      <c r="A120" s="110" t="s">
        <v>40</v>
      </c>
      <c r="B120" s="110" t="s">
        <v>104</v>
      </c>
      <c r="C120" s="112">
        <v>128</v>
      </c>
      <c r="D120" s="112">
        <v>130</v>
      </c>
      <c r="E120" s="183">
        <f>D120/C120*100</f>
        <v>101.5625</v>
      </c>
      <c r="F120" s="67" t="s">
        <v>107</v>
      </c>
      <c r="G120" s="51" t="s">
        <v>14</v>
      </c>
      <c r="H120" s="68">
        <v>100</v>
      </c>
      <c r="I120" s="68">
        <v>100</v>
      </c>
      <c r="J120" s="68">
        <f t="shared" si="14"/>
        <v>100</v>
      </c>
    </row>
    <row r="121" spans="1:11" s="21" customFormat="1" ht="67.5" customHeight="1">
      <c r="A121" s="138"/>
      <c r="B121" s="138"/>
      <c r="C121" s="139"/>
      <c r="D121" s="139"/>
      <c r="E121" s="184"/>
      <c r="F121" s="72" t="s">
        <v>106</v>
      </c>
      <c r="G121" s="51" t="s">
        <v>14</v>
      </c>
      <c r="H121" s="68">
        <v>100</v>
      </c>
      <c r="I121" s="68">
        <v>93.7</v>
      </c>
      <c r="J121" s="68">
        <f t="shared" si="14"/>
        <v>93.7</v>
      </c>
      <c r="K121" s="96"/>
    </row>
    <row r="122" spans="1:11" s="21" customFormat="1" ht="68.25" customHeight="1">
      <c r="A122" s="138"/>
      <c r="B122" s="138"/>
      <c r="C122" s="139"/>
      <c r="D122" s="139"/>
      <c r="E122" s="184"/>
      <c r="F122" s="49" t="s">
        <v>108</v>
      </c>
      <c r="G122" s="51" t="s">
        <v>14</v>
      </c>
      <c r="H122" s="68">
        <v>50</v>
      </c>
      <c r="I122" s="68">
        <v>86.6</v>
      </c>
      <c r="J122" s="68">
        <f>I122/H122*100</f>
        <v>173.2</v>
      </c>
      <c r="K122" s="96"/>
    </row>
    <row r="123" spans="1:11" s="21" customFormat="1" ht="68.25" customHeight="1">
      <c r="A123" s="138"/>
      <c r="B123" s="138"/>
      <c r="C123" s="139"/>
      <c r="D123" s="139"/>
      <c r="E123" s="184"/>
      <c r="F123" s="49" t="s">
        <v>109</v>
      </c>
      <c r="G123" s="51" t="s">
        <v>14</v>
      </c>
      <c r="H123" s="68">
        <v>100</v>
      </c>
      <c r="I123" s="68">
        <v>100</v>
      </c>
      <c r="J123" s="68">
        <f aca="true" t="shared" si="15" ref="J123:J129">I123/H123*100</f>
        <v>100</v>
      </c>
      <c r="K123" s="96"/>
    </row>
    <row r="124" spans="1:11" s="21" customFormat="1" ht="80.25" customHeight="1">
      <c r="A124" s="138"/>
      <c r="B124" s="138"/>
      <c r="C124" s="139"/>
      <c r="D124" s="139"/>
      <c r="E124" s="184"/>
      <c r="F124" s="49" t="s">
        <v>110</v>
      </c>
      <c r="G124" s="51" t="s">
        <v>14</v>
      </c>
      <c r="H124" s="68">
        <v>40</v>
      </c>
      <c r="I124" s="68">
        <v>0</v>
      </c>
      <c r="J124" s="68">
        <f t="shared" si="15"/>
        <v>0</v>
      </c>
      <c r="K124" s="96" t="s">
        <v>121</v>
      </c>
    </row>
    <row r="125" spans="1:10" s="21" customFormat="1" ht="43.5" customHeight="1">
      <c r="A125" s="138"/>
      <c r="B125" s="138"/>
      <c r="C125" s="139"/>
      <c r="D125" s="139"/>
      <c r="E125" s="184"/>
      <c r="F125" s="49" t="s">
        <v>111</v>
      </c>
      <c r="G125" s="51" t="s">
        <v>14</v>
      </c>
      <c r="H125" s="68">
        <v>100</v>
      </c>
      <c r="I125" s="68">
        <v>100</v>
      </c>
      <c r="J125" s="68">
        <f t="shared" si="15"/>
        <v>100</v>
      </c>
    </row>
    <row r="126" spans="1:11" s="21" customFormat="1" ht="54" customHeight="1">
      <c r="A126" s="138"/>
      <c r="B126" s="138"/>
      <c r="C126" s="139"/>
      <c r="D126" s="139"/>
      <c r="E126" s="184"/>
      <c r="F126" s="49" t="s">
        <v>112</v>
      </c>
      <c r="G126" s="51" t="s">
        <v>14</v>
      </c>
      <c r="H126" s="68">
        <v>100</v>
      </c>
      <c r="I126" s="68">
        <v>100</v>
      </c>
      <c r="J126" s="68">
        <f t="shared" si="15"/>
        <v>100</v>
      </c>
      <c r="K126" s="96"/>
    </row>
    <row r="127" spans="1:10" s="21" customFormat="1" ht="48" customHeight="1">
      <c r="A127" s="111"/>
      <c r="B127" s="111"/>
      <c r="C127" s="113"/>
      <c r="D127" s="113"/>
      <c r="E127" s="185"/>
      <c r="F127" s="100" t="s">
        <v>113</v>
      </c>
      <c r="G127" s="101" t="s">
        <v>117</v>
      </c>
      <c r="H127" s="102">
        <v>0</v>
      </c>
      <c r="I127" s="102">
        <v>0</v>
      </c>
      <c r="J127" s="102" t="e">
        <f t="shared" si="15"/>
        <v>#DIV/0!</v>
      </c>
    </row>
    <row r="128" spans="1:10" s="21" customFormat="1" ht="37.5" customHeight="1">
      <c r="A128" s="110" t="s">
        <v>43</v>
      </c>
      <c r="B128" s="110" t="s">
        <v>104</v>
      </c>
      <c r="C128" s="112">
        <v>20</v>
      </c>
      <c r="D128" s="112">
        <v>20</v>
      </c>
      <c r="E128" s="183">
        <f>D128/C128*100</f>
        <v>100</v>
      </c>
      <c r="F128" s="67" t="s">
        <v>107</v>
      </c>
      <c r="G128" s="51" t="s">
        <v>14</v>
      </c>
      <c r="H128" s="68">
        <v>100</v>
      </c>
      <c r="I128" s="68">
        <v>100</v>
      </c>
      <c r="J128" s="68">
        <f t="shared" si="15"/>
        <v>100</v>
      </c>
    </row>
    <row r="129" spans="1:11" s="21" customFormat="1" ht="67.5" customHeight="1">
      <c r="A129" s="138"/>
      <c r="B129" s="138"/>
      <c r="C129" s="139"/>
      <c r="D129" s="139"/>
      <c r="E129" s="184"/>
      <c r="F129" s="72" t="s">
        <v>106</v>
      </c>
      <c r="G129" s="51" t="s">
        <v>14</v>
      </c>
      <c r="H129" s="68">
        <v>100</v>
      </c>
      <c r="I129" s="68">
        <v>100</v>
      </c>
      <c r="J129" s="68">
        <f t="shared" si="15"/>
        <v>100</v>
      </c>
      <c r="K129" s="96"/>
    </row>
    <row r="130" spans="1:11" s="21" customFormat="1" ht="68.25" customHeight="1">
      <c r="A130" s="138"/>
      <c r="B130" s="138"/>
      <c r="C130" s="139"/>
      <c r="D130" s="139"/>
      <c r="E130" s="184"/>
      <c r="F130" s="49" t="s">
        <v>108</v>
      </c>
      <c r="G130" s="51" t="s">
        <v>14</v>
      </c>
      <c r="H130" s="68">
        <v>50</v>
      </c>
      <c r="I130" s="68">
        <v>50</v>
      </c>
      <c r="J130" s="68">
        <f>I130/H130*100</f>
        <v>100</v>
      </c>
      <c r="K130" s="96"/>
    </row>
    <row r="131" spans="1:11" s="21" customFormat="1" ht="68.25" customHeight="1">
      <c r="A131" s="138"/>
      <c r="B131" s="138"/>
      <c r="C131" s="139"/>
      <c r="D131" s="139"/>
      <c r="E131" s="184"/>
      <c r="F131" s="49" t="s">
        <v>109</v>
      </c>
      <c r="G131" s="51" t="s">
        <v>14</v>
      </c>
      <c r="H131" s="68">
        <v>100</v>
      </c>
      <c r="I131" s="68">
        <v>80</v>
      </c>
      <c r="J131" s="68">
        <f aca="true" t="shared" si="16" ref="J131:J137">I131/H131*100</f>
        <v>80</v>
      </c>
      <c r="K131" s="96"/>
    </row>
    <row r="132" spans="1:11" s="21" customFormat="1" ht="80.25" customHeight="1">
      <c r="A132" s="138"/>
      <c r="B132" s="138"/>
      <c r="C132" s="139"/>
      <c r="D132" s="139"/>
      <c r="E132" s="184"/>
      <c r="F132" s="49" t="s">
        <v>110</v>
      </c>
      <c r="G132" s="51" t="s">
        <v>14</v>
      </c>
      <c r="H132" s="68">
        <v>40</v>
      </c>
      <c r="I132" s="68">
        <v>0</v>
      </c>
      <c r="J132" s="68">
        <f t="shared" si="16"/>
        <v>0</v>
      </c>
      <c r="K132" s="96" t="s">
        <v>121</v>
      </c>
    </row>
    <row r="133" spans="1:10" s="21" customFormat="1" ht="43.5" customHeight="1">
      <c r="A133" s="138"/>
      <c r="B133" s="138"/>
      <c r="C133" s="139"/>
      <c r="D133" s="139"/>
      <c r="E133" s="184"/>
      <c r="F133" s="49" t="s">
        <v>111</v>
      </c>
      <c r="G133" s="51" t="s">
        <v>14</v>
      </c>
      <c r="H133" s="68">
        <v>100</v>
      </c>
      <c r="I133" s="68">
        <v>100</v>
      </c>
      <c r="J133" s="68">
        <f t="shared" si="16"/>
        <v>100</v>
      </c>
    </row>
    <row r="134" spans="1:11" s="21" customFormat="1" ht="54" customHeight="1">
      <c r="A134" s="138"/>
      <c r="B134" s="138"/>
      <c r="C134" s="139"/>
      <c r="D134" s="139"/>
      <c r="E134" s="184"/>
      <c r="F134" s="49" t="s">
        <v>112</v>
      </c>
      <c r="G134" s="51" t="s">
        <v>14</v>
      </c>
      <c r="H134" s="68">
        <v>100</v>
      </c>
      <c r="I134" s="68">
        <v>100</v>
      </c>
      <c r="J134" s="68">
        <f t="shared" si="16"/>
        <v>100</v>
      </c>
      <c r="K134" s="96"/>
    </row>
    <row r="135" spans="1:10" s="21" customFormat="1" ht="48" customHeight="1">
      <c r="A135" s="111"/>
      <c r="B135" s="111"/>
      <c r="C135" s="113"/>
      <c r="D135" s="113"/>
      <c r="E135" s="185"/>
      <c r="F135" s="100" t="s">
        <v>113</v>
      </c>
      <c r="G135" s="101" t="s">
        <v>117</v>
      </c>
      <c r="H135" s="102">
        <v>0</v>
      </c>
      <c r="I135" s="102">
        <v>0</v>
      </c>
      <c r="J135" s="102" t="e">
        <f t="shared" si="16"/>
        <v>#DIV/0!</v>
      </c>
    </row>
    <row r="136" spans="1:10" s="21" customFormat="1" ht="37.5" customHeight="1">
      <c r="A136" s="110" t="s">
        <v>42</v>
      </c>
      <c r="B136" s="110" t="s">
        <v>104</v>
      </c>
      <c r="C136" s="112">
        <v>87</v>
      </c>
      <c r="D136" s="112">
        <v>87</v>
      </c>
      <c r="E136" s="183">
        <f>D136/C136*100</f>
        <v>100</v>
      </c>
      <c r="F136" s="67" t="s">
        <v>107</v>
      </c>
      <c r="G136" s="51" t="s">
        <v>14</v>
      </c>
      <c r="H136" s="68">
        <v>100</v>
      </c>
      <c r="I136" s="68">
        <v>100</v>
      </c>
      <c r="J136" s="68">
        <f t="shared" si="16"/>
        <v>100</v>
      </c>
    </row>
    <row r="137" spans="1:11" s="21" customFormat="1" ht="67.5" customHeight="1">
      <c r="A137" s="138"/>
      <c r="B137" s="138"/>
      <c r="C137" s="139"/>
      <c r="D137" s="139"/>
      <c r="E137" s="184"/>
      <c r="F137" s="72" t="s">
        <v>106</v>
      </c>
      <c r="G137" s="51" t="s">
        <v>14</v>
      </c>
      <c r="H137" s="68">
        <v>100</v>
      </c>
      <c r="I137" s="68">
        <v>100</v>
      </c>
      <c r="J137" s="68">
        <f t="shared" si="16"/>
        <v>100</v>
      </c>
      <c r="K137" s="96"/>
    </row>
    <row r="138" spans="1:11" s="21" customFormat="1" ht="68.25" customHeight="1">
      <c r="A138" s="138"/>
      <c r="B138" s="138"/>
      <c r="C138" s="139"/>
      <c r="D138" s="139"/>
      <c r="E138" s="184"/>
      <c r="F138" s="49" t="s">
        <v>108</v>
      </c>
      <c r="G138" s="51" t="s">
        <v>14</v>
      </c>
      <c r="H138" s="68">
        <v>50</v>
      </c>
      <c r="I138" s="68">
        <v>67</v>
      </c>
      <c r="J138" s="68">
        <f>I138/H138*100</f>
        <v>134</v>
      </c>
      <c r="K138" s="96"/>
    </row>
    <row r="139" spans="1:11" s="21" customFormat="1" ht="68.25" customHeight="1">
      <c r="A139" s="138"/>
      <c r="B139" s="138"/>
      <c r="C139" s="139"/>
      <c r="D139" s="139"/>
      <c r="E139" s="184"/>
      <c r="F139" s="49" t="s">
        <v>109</v>
      </c>
      <c r="G139" s="51" t="s">
        <v>14</v>
      </c>
      <c r="H139" s="68">
        <v>100</v>
      </c>
      <c r="I139" s="68">
        <v>67</v>
      </c>
      <c r="J139" s="68">
        <f aca="true" t="shared" si="17" ref="J139:J145">I139/H139*100</f>
        <v>67</v>
      </c>
      <c r="K139" s="96"/>
    </row>
    <row r="140" spans="1:11" s="21" customFormat="1" ht="80.25" customHeight="1">
      <c r="A140" s="138"/>
      <c r="B140" s="138"/>
      <c r="C140" s="139"/>
      <c r="D140" s="139"/>
      <c r="E140" s="184"/>
      <c r="F140" s="49" t="s">
        <v>110</v>
      </c>
      <c r="G140" s="51" t="s">
        <v>14</v>
      </c>
      <c r="H140" s="68">
        <v>40</v>
      </c>
      <c r="I140" s="68">
        <v>17</v>
      </c>
      <c r="J140" s="68">
        <f t="shared" si="17"/>
        <v>42.5</v>
      </c>
      <c r="K140" s="96" t="s">
        <v>121</v>
      </c>
    </row>
    <row r="141" spans="1:10" s="21" customFormat="1" ht="43.5" customHeight="1">
      <c r="A141" s="138"/>
      <c r="B141" s="138"/>
      <c r="C141" s="139"/>
      <c r="D141" s="139"/>
      <c r="E141" s="184"/>
      <c r="F141" s="49" t="s">
        <v>111</v>
      </c>
      <c r="G141" s="51" t="s">
        <v>14</v>
      </c>
      <c r="H141" s="68">
        <v>100</v>
      </c>
      <c r="I141" s="68">
        <v>100</v>
      </c>
      <c r="J141" s="68">
        <f t="shared" si="17"/>
        <v>100</v>
      </c>
    </row>
    <row r="142" spans="1:11" s="21" customFormat="1" ht="54" customHeight="1">
      <c r="A142" s="138"/>
      <c r="B142" s="138"/>
      <c r="C142" s="139"/>
      <c r="D142" s="139"/>
      <c r="E142" s="184"/>
      <c r="F142" s="49" t="s">
        <v>112</v>
      </c>
      <c r="G142" s="51" t="s">
        <v>14</v>
      </c>
      <c r="H142" s="68">
        <v>100</v>
      </c>
      <c r="I142" s="68">
        <v>100</v>
      </c>
      <c r="J142" s="68">
        <f t="shared" si="17"/>
        <v>100</v>
      </c>
      <c r="K142" s="96"/>
    </row>
    <row r="143" spans="1:10" s="21" customFormat="1" ht="48" customHeight="1">
      <c r="A143" s="111"/>
      <c r="B143" s="111"/>
      <c r="C143" s="113"/>
      <c r="D143" s="113"/>
      <c r="E143" s="185"/>
      <c r="F143" s="100" t="s">
        <v>113</v>
      </c>
      <c r="G143" s="101" t="s">
        <v>117</v>
      </c>
      <c r="H143" s="102">
        <v>0</v>
      </c>
      <c r="I143" s="102">
        <v>0</v>
      </c>
      <c r="J143" s="102" t="e">
        <f t="shared" si="17"/>
        <v>#DIV/0!</v>
      </c>
    </row>
    <row r="144" spans="1:10" s="21" customFormat="1" ht="37.5" customHeight="1">
      <c r="A144" s="110" t="s">
        <v>129</v>
      </c>
      <c r="B144" s="110" t="s">
        <v>104</v>
      </c>
      <c r="C144" s="112">
        <v>21</v>
      </c>
      <c r="D144" s="112">
        <v>19</v>
      </c>
      <c r="E144" s="183">
        <f>D144/C144*100</f>
        <v>90.47619047619048</v>
      </c>
      <c r="F144" s="67" t="s">
        <v>107</v>
      </c>
      <c r="G144" s="51" t="s">
        <v>14</v>
      </c>
      <c r="H144" s="68">
        <v>100</v>
      </c>
      <c r="I144" s="68">
        <v>100</v>
      </c>
      <c r="J144" s="68">
        <f t="shared" si="17"/>
        <v>100</v>
      </c>
    </row>
    <row r="145" spans="1:11" s="21" customFormat="1" ht="67.5" customHeight="1">
      <c r="A145" s="138"/>
      <c r="B145" s="138"/>
      <c r="C145" s="139"/>
      <c r="D145" s="139"/>
      <c r="E145" s="184"/>
      <c r="F145" s="72" t="s">
        <v>106</v>
      </c>
      <c r="G145" s="51" t="s">
        <v>14</v>
      </c>
      <c r="H145" s="68">
        <v>100</v>
      </c>
      <c r="I145" s="68">
        <v>100</v>
      </c>
      <c r="J145" s="68">
        <f t="shared" si="17"/>
        <v>100</v>
      </c>
      <c r="K145" s="96"/>
    </row>
    <row r="146" spans="1:11" s="21" customFormat="1" ht="68.25" customHeight="1">
      <c r="A146" s="138"/>
      <c r="B146" s="138"/>
      <c r="C146" s="139"/>
      <c r="D146" s="139"/>
      <c r="E146" s="184"/>
      <c r="F146" s="49" t="s">
        <v>108</v>
      </c>
      <c r="G146" s="51" t="s">
        <v>14</v>
      </c>
      <c r="H146" s="68">
        <v>50</v>
      </c>
      <c r="I146" s="68">
        <v>92</v>
      </c>
      <c r="J146" s="68">
        <f>I146/H146*100</f>
        <v>184</v>
      </c>
      <c r="K146" s="96"/>
    </row>
    <row r="147" spans="1:11" s="21" customFormat="1" ht="68.25" customHeight="1">
      <c r="A147" s="138"/>
      <c r="B147" s="138"/>
      <c r="C147" s="139"/>
      <c r="D147" s="139"/>
      <c r="E147" s="184"/>
      <c r="F147" s="49" t="s">
        <v>109</v>
      </c>
      <c r="G147" s="51" t="s">
        <v>14</v>
      </c>
      <c r="H147" s="68">
        <v>100</v>
      </c>
      <c r="I147" s="68">
        <v>92</v>
      </c>
      <c r="J147" s="68">
        <f aca="true" t="shared" si="18" ref="J147:J153">I147/H147*100</f>
        <v>92</v>
      </c>
      <c r="K147" s="96"/>
    </row>
    <row r="148" spans="1:11" s="21" customFormat="1" ht="80.25" customHeight="1">
      <c r="A148" s="138"/>
      <c r="B148" s="138"/>
      <c r="C148" s="139"/>
      <c r="D148" s="139"/>
      <c r="E148" s="184"/>
      <c r="F148" s="49" t="s">
        <v>110</v>
      </c>
      <c r="G148" s="51" t="s">
        <v>14</v>
      </c>
      <c r="H148" s="68">
        <v>40</v>
      </c>
      <c r="I148" s="68">
        <v>0</v>
      </c>
      <c r="J148" s="68">
        <f t="shared" si="18"/>
        <v>0</v>
      </c>
      <c r="K148" s="96" t="s">
        <v>121</v>
      </c>
    </row>
    <row r="149" spans="1:10" s="21" customFormat="1" ht="43.5" customHeight="1">
      <c r="A149" s="138"/>
      <c r="B149" s="138"/>
      <c r="C149" s="139"/>
      <c r="D149" s="139"/>
      <c r="E149" s="184"/>
      <c r="F149" s="49" t="s">
        <v>111</v>
      </c>
      <c r="G149" s="51" t="s">
        <v>14</v>
      </c>
      <c r="H149" s="68">
        <v>100</v>
      </c>
      <c r="I149" s="68">
        <v>100</v>
      </c>
      <c r="J149" s="68">
        <f t="shared" si="18"/>
        <v>100</v>
      </c>
    </row>
    <row r="150" spans="1:11" s="21" customFormat="1" ht="54" customHeight="1">
      <c r="A150" s="138"/>
      <c r="B150" s="138"/>
      <c r="C150" s="139"/>
      <c r="D150" s="139"/>
      <c r="E150" s="184"/>
      <c r="F150" s="49" t="s">
        <v>112</v>
      </c>
      <c r="G150" s="51" t="s">
        <v>14</v>
      </c>
      <c r="H150" s="68">
        <v>100</v>
      </c>
      <c r="I150" s="68">
        <v>100</v>
      </c>
      <c r="J150" s="68">
        <f t="shared" si="18"/>
        <v>100</v>
      </c>
      <c r="K150" s="96"/>
    </row>
    <row r="151" spans="1:10" s="21" customFormat="1" ht="48" customHeight="1">
      <c r="A151" s="111"/>
      <c r="B151" s="111"/>
      <c r="C151" s="113"/>
      <c r="D151" s="113"/>
      <c r="E151" s="185"/>
      <c r="F151" s="100" t="s">
        <v>113</v>
      </c>
      <c r="G151" s="101" t="s">
        <v>117</v>
      </c>
      <c r="H151" s="102">
        <v>0</v>
      </c>
      <c r="I151" s="102">
        <v>0</v>
      </c>
      <c r="J151" s="102" t="e">
        <f t="shared" si="18"/>
        <v>#DIV/0!</v>
      </c>
    </row>
    <row r="152" spans="1:10" s="21" customFormat="1" ht="37.5" customHeight="1">
      <c r="A152" s="110" t="s">
        <v>44</v>
      </c>
      <c r="B152" s="110" t="s">
        <v>104</v>
      </c>
      <c r="C152" s="112">
        <v>23</v>
      </c>
      <c r="D152" s="112">
        <v>23</v>
      </c>
      <c r="E152" s="183">
        <f>D152/C152*100</f>
        <v>100</v>
      </c>
      <c r="F152" s="67" t="s">
        <v>107</v>
      </c>
      <c r="G152" s="51" t="s">
        <v>14</v>
      </c>
      <c r="H152" s="68">
        <v>100</v>
      </c>
      <c r="I152" s="68">
        <v>100</v>
      </c>
      <c r="J152" s="68">
        <f t="shared" si="18"/>
        <v>100</v>
      </c>
    </row>
    <row r="153" spans="1:11" s="21" customFormat="1" ht="67.5" customHeight="1">
      <c r="A153" s="138"/>
      <c r="B153" s="138"/>
      <c r="C153" s="139"/>
      <c r="D153" s="139"/>
      <c r="E153" s="184"/>
      <c r="F153" s="72" t="s">
        <v>106</v>
      </c>
      <c r="G153" s="51" t="s">
        <v>14</v>
      </c>
      <c r="H153" s="68">
        <v>100</v>
      </c>
      <c r="I153" s="68">
        <v>100</v>
      </c>
      <c r="J153" s="68">
        <f t="shared" si="18"/>
        <v>100</v>
      </c>
      <c r="K153" s="96"/>
    </row>
    <row r="154" spans="1:11" s="21" customFormat="1" ht="68.25" customHeight="1">
      <c r="A154" s="138"/>
      <c r="B154" s="138"/>
      <c r="C154" s="139"/>
      <c r="D154" s="139"/>
      <c r="E154" s="184"/>
      <c r="F154" s="49" t="s">
        <v>108</v>
      </c>
      <c r="G154" s="51" t="s">
        <v>14</v>
      </c>
      <c r="H154" s="68">
        <v>50</v>
      </c>
      <c r="I154" s="68">
        <v>50</v>
      </c>
      <c r="J154" s="68">
        <f>I154/H154*100</f>
        <v>100</v>
      </c>
      <c r="K154" s="96"/>
    </row>
    <row r="155" spans="1:11" s="21" customFormat="1" ht="68.25" customHeight="1">
      <c r="A155" s="138"/>
      <c r="B155" s="138"/>
      <c r="C155" s="139"/>
      <c r="D155" s="139"/>
      <c r="E155" s="184"/>
      <c r="F155" s="49" t="s">
        <v>109</v>
      </c>
      <c r="G155" s="51" t="s">
        <v>14</v>
      </c>
      <c r="H155" s="68">
        <v>100</v>
      </c>
      <c r="I155" s="68">
        <v>100</v>
      </c>
      <c r="J155" s="68">
        <f aca="true" t="shared" si="19" ref="J155:J161">I155/H155*100</f>
        <v>100</v>
      </c>
      <c r="K155" s="96"/>
    </row>
    <row r="156" spans="1:11" s="21" customFormat="1" ht="80.25" customHeight="1">
      <c r="A156" s="138"/>
      <c r="B156" s="138"/>
      <c r="C156" s="139"/>
      <c r="D156" s="139"/>
      <c r="E156" s="184"/>
      <c r="F156" s="49" t="s">
        <v>110</v>
      </c>
      <c r="G156" s="51" t="s">
        <v>14</v>
      </c>
      <c r="H156" s="68">
        <v>40</v>
      </c>
      <c r="I156" s="68">
        <v>0</v>
      </c>
      <c r="J156" s="68">
        <f t="shared" si="19"/>
        <v>0</v>
      </c>
      <c r="K156" s="96" t="s">
        <v>121</v>
      </c>
    </row>
    <row r="157" spans="1:10" s="21" customFormat="1" ht="43.5" customHeight="1">
      <c r="A157" s="138"/>
      <c r="B157" s="138"/>
      <c r="C157" s="139"/>
      <c r="D157" s="139"/>
      <c r="E157" s="184"/>
      <c r="F157" s="49" t="s">
        <v>111</v>
      </c>
      <c r="G157" s="51" t="s">
        <v>14</v>
      </c>
      <c r="H157" s="68">
        <v>100</v>
      </c>
      <c r="I157" s="68">
        <v>100</v>
      </c>
      <c r="J157" s="68">
        <f t="shared" si="19"/>
        <v>100</v>
      </c>
    </row>
    <row r="158" spans="1:11" s="21" customFormat="1" ht="54" customHeight="1">
      <c r="A158" s="138"/>
      <c r="B158" s="138"/>
      <c r="C158" s="139"/>
      <c r="D158" s="139"/>
      <c r="E158" s="184"/>
      <c r="F158" s="49" t="s">
        <v>112</v>
      </c>
      <c r="G158" s="51" t="s">
        <v>14</v>
      </c>
      <c r="H158" s="68">
        <v>100</v>
      </c>
      <c r="I158" s="68">
        <v>100</v>
      </c>
      <c r="J158" s="68">
        <f t="shared" si="19"/>
        <v>100</v>
      </c>
      <c r="K158" s="96"/>
    </row>
    <row r="159" spans="1:10" s="21" customFormat="1" ht="48" customHeight="1">
      <c r="A159" s="111"/>
      <c r="B159" s="111"/>
      <c r="C159" s="113"/>
      <c r="D159" s="113"/>
      <c r="E159" s="185"/>
      <c r="F159" s="100" t="s">
        <v>113</v>
      </c>
      <c r="G159" s="101" t="s">
        <v>117</v>
      </c>
      <c r="H159" s="102">
        <v>0</v>
      </c>
      <c r="I159" s="102">
        <v>0</v>
      </c>
      <c r="J159" s="102" t="e">
        <f t="shared" si="19"/>
        <v>#DIV/0!</v>
      </c>
    </row>
    <row r="160" spans="1:10" s="21" customFormat="1" ht="37.5" customHeight="1">
      <c r="A160" s="110" t="s">
        <v>130</v>
      </c>
      <c r="B160" s="110" t="s">
        <v>104</v>
      </c>
      <c r="C160" s="112">
        <v>8</v>
      </c>
      <c r="D160" s="112">
        <v>8</v>
      </c>
      <c r="E160" s="183">
        <f>D160/C160*100</f>
        <v>100</v>
      </c>
      <c r="F160" s="67" t="s">
        <v>107</v>
      </c>
      <c r="G160" s="51" t="s">
        <v>14</v>
      </c>
      <c r="H160" s="68">
        <v>100</v>
      </c>
      <c r="I160" s="68">
        <v>100</v>
      </c>
      <c r="J160" s="68">
        <f t="shared" si="19"/>
        <v>100</v>
      </c>
    </row>
    <row r="161" spans="1:11" s="21" customFormat="1" ht="67.5" customHeight="1">
      <c r="A161" s="138"/>
      <c r="B161" s="138"/>
      <c r="C161" s="139"/>
      <c r="D161" s="139"/>
      <c r="E161" s="184"/>
      <c r="F161" s="72" t="s">
        <v>106</v>
      </c>
      <c r="G161" s="51" t="s">
        <v>14</v>
      </c>
      <c r="H161" s="68">
        <v>100</v>
      </c>
      <c r="I161" s="68">
        <v>100</v>
      </c>
      <c r="J161" s="68">
        <f t="shared" si="19"/>
        <v>100</v>
      </c>
      <c r="K161" s="96"/>
    </row>
    <row r="162" spans="1:11" s="21" customFormat="1" ht="68.25" customHeight="1">
      <c r="A162" s="138"/>
      <c r="B162" s="138"/>
      <c r="C162" s="139"/>
      <c r="D162" s="139"/>
      <c r="E162" s="184"/>
      <c r="F162" s="49" t="s">
        <v>108</v>
      </c>
      <c r="G162" s="51" t="s">
        <v>14</v>
      </c>
      <c r="H162" s="68">
        <v>50</v>
      </c>
      <c r="I162" s="68">
        <v>50</v>
      </c>
      <c r="J162" s="68">
        <f>I162/H162*100</f>
        <v>100</v>
      </c>
      <c r="K162" s="96"/>
    </row>
    <row r="163" spans="1:11" s="21" customFormat="1" ht="68.25" customHeight="1">
      <c r="A163" s="138"/>
      <c r="B163" s="138"/>
      <c r="C163" s="139"/>
      <c r="D163" s="139"/>
      <c r="E163" s="184"/>
      <c r="F163" s="49" t="s">
        <v>109</v>
      </c>
      <c r="G163" s="51" t="s">
        <v>14</v>
      </c>
      <c r="H163" s="68">
        <v>100</v>
      </c>
      <c r="I163" s="68">
        <v>100</v>
      </c>
      <c r="J163" s="68">
        <f aca="true" t="shared" si="20" ref="J163:J169">I163/H163*100</f>
        <v>100</v>
      </c>
      <c r="K163" s="96"/>
    </row>
    <row r="164" spans="1:11" s="21" customFormat="1" ht="80.25" customHeight="1">
      <c r="A164" s="138"/>
      <c r="B164" s="138"/>
      <c r="C164" s="139"/>
      <c r="D164" s="139"/>
      <c r="E164" s="184"/>
      <c r="F164" s="49" t="s">
        <v>110</v>
      </c>
      <c r="G164" s="51" t="s">
        <v>14</v>
      </c>
      <c r="H164" s="68">
        <v>40</v>
      </c>
      <c r="I164" s="68">
        <v>0</v>
      </c>
      <c r="J164" s="68">
        <f t="shared" si="20"/>
        <v>0</v>
      </c>
      <c r="K164" s="96" t="s">
        <v>121</v>
      </c>
    </row>
    <row r="165" spans="1:10" s="21" customFormat="1" ht="43.5" customHeight="1">
      <c r="A165" s="138"/>
      <c r="B165" s="138"/>
      <c r="C165" s="139"/>
      <c r="D165" s="139"/>
      <c r="E165" s="184"/>
      <c r="F165" s="49" t="s">
        <v>111</v>
      </c>
      <c r="G165" s="51" t="s">
        <v>14</v>
      </c>
      <c r="H165" s="68">
        <v>100</v>
      </c>
      <c r="I165" s="68">
        <v>100</v>
      </c>
      <c r="J165" s="68">
        <f t="shared" si="20"/>
        <v>100</v>
      </c>
    </row>
    <row r="166" spans="1:11" s="21" customFormat="1" ht="54" customHeight="1">
      <c r="A166" s="138"/>
      <c r="B166" s="138"/>
      <c r="C166" s="139"/>
      <c r="D166" s="139"/>
      <c r="E166" s="184"/>
      <c r="F166" s="49" t="s">
        <v>112</v>
      </c>
      <c r="G166" s="51" t="s">
        <v>14</v>
      </c>
      <c r="H166" s="68">
        <v>100</v>
      </c>
      <c r="I166" s="68">
        <v>100</v>
      </c>
      <c r="J166" s="68">
        <f t="shared" si="20"/>
        <v>100</v>
      </c>
      <c r="K166" s="96"/>
    </row>
    <row r="167" spans="1:10" s="21" customFormat="1" ht="48" customHeight="1">
      <c r="A167" s="111"/>
      <c r="B167" s="111"/>
      <c r="C167" s="113"/>
      <c r="D167" s="113"/>
      <c r="E167" s="185"/>
      <c r="F167" s="100" t="s">
        <v>113</v>
      </c>
      <c r="G167" s="101" t="s">
        <v>117</v>
      </c>
      <c r="H167" s="102">
        <v>0</v>
      </c>
      <c r="I167" s="102">
        <v>0</v>
      </c>
      <c r="J167" s="102" t="e">
        <f t="shared" si="20"/>
        <v>#DIV/0!</v>
      </c>
    </row>
    <row r="168" spans="1:10" s="21" customFormat="1" ht="37.5" customHeight="1">
      <c r="A168" s="110" t="s">
        <v>131</v>
      </c>
      <c r="B168" s="110" t="s">
        <v>104</v>
      </c>
      <c r="C168" s="112">
        <v>9</v>
      </c>
      <c r="D168" s="112">
        <v>8</v>
      </c>
      <c r="E168" s="183">
        <f>D168/C168*100</f>
        <v>88.88888888888889</v>
      </c>
      <c r="F168" s="67" t="s">
        <v>107</v>
      </c>
      <c r="G168" s="51" t="s">
        <v>14</v>
      </c>
      <c r="H168" s="68">
        <v>100</v>
      </c>
      <c r="I168" s="68">
        <v>100</v>
      </c>
      <c r="J168" s="68">
        <f t="shared" si="20"/>
        <v>100</v>
      </c>
    </row>
    <row r="169" spans="1:11" s="21" customFormat="1" ht="67.5" customHeight="1">
      <c r="A169" s="138"/>
      <c r="B169" s="138"/>
      <c r="C169" s="139"/>
      <c r="D169" s="139"/>
      <c r="E169" s="184"/>
      <c r="F169" s="72" t="s">
        <v>106</v>
      </c>
      <c r="G169" s="51" t="s">
        <v>14</v>
      </c>
      <c r="H169" s="68">
        <v>100</v>
      </c>
      <c r="I169" s="68">
        <v>100</v>
      </c>
      <c r="J169" s="68">
        <f t="shared" si="20"/>
        <v>100</v>
      </c>
      <c r="K169" s="96"/>
    </row>
    <row r="170" spans="1:11" s="21" customFormat="1" ht="68.25" customHeight="1">
      <c r="A170" s="138"/>
      <c r="B170" s="138"/>
      <c r="C170" s="139"/>
      <c r="D170" s="139"/>
      <c r="E170" s="184"/>
      <c r="F170" s="49" t="s">
        <v>108</v>
      </c>
      <c r="G170" s="51" t="s">
        <v>14</v>
      </c>
      <c r="H170" s="68">
        <v>50</v>
      </c>
      <c r="I170" s="68">
        <v>40</v>
      </c>
      <c r="J170" s="68">
        <f aca="true" t="shared" si="21" ref="J170:J177">I170/H170*100</f>
        <v>80</v>
      </c>
      <c r="K170" s="96"/>
    </row>
    <row r="171" spans="1:11" s="21" customFormat="1" ht="68.25" customHeight="1">
      <c r="A171" s="138"/>
      <c r="B171" s="138"/>
      <c r="C171" s="139"/>
      <c r="D171" s="139"/>
      <c r="E171" s="184"/>
      <c r="F171" s="49" t="s">
        <v>109</v>
      </c>
      <c r="G171" s="51" t="s">
        <v>14</v>
      </c>
      <c r="H171" s="68">
        <v>100</v>
      </c>
      <c r="I171" s="68">
        <v>100</v>
      </c>
      <c r="J171" s="68">
        <f t="shared" si="21"/>
        <v>100</v>
      </c>
      <c r="K171" s="96"/>
    </row>
    <row r="172" spans="1:11" s="21" customFormat="1" ht="80.25" customHeight="1">
      <c r="A172" s="138"/>
      <c r="B172" s="138"/>
      <c r="C172" s="139"/>
      <c r="D172" s="139"/>
      <c r="E172" s="184"/>
      <c r="F172" s="49" t="s">
        <v>110</v>
      </c>
      <c r="G172" s="51" t="s">
        <v>14</v>
      </c>
      <c r="H172" s="68">
        <v>40</v>
      </c>
      <c r="I172" s="68">
        <v>0</v>
      </c>
      <c r="J172" s="68">
        <f t="shared" si="21"/>
        <v>0</v>
      </c>
      <c r="K172" s="96" t="s">
        <v>121</v>
      </c>
    </row>
    <row r="173" spans="1:10" s="21" customFormat="1" ht="43.5" customHeight="1">
      <c r="A173" s="138"/>
      <c r="B173" s="138"/>
      <c r="C173" s="139"/>
      <c r="D173" s="139"/>
      <c r="E173" s="184"/>
      <c r="F173" s="49" t="s">
        <v>111</v>
      </c>
      <c r="G173" s="51" t="s">
        <v>14</v>
      </c>
      <c r="H173" s="68">
        <v>100</v>
      </c>
      <c r="I173" s="68">
        <v>100</v>
      </c>
      <c r="J173" s="68">
        <f t="shared" si="21"/>
        <v>100</v>
      </c>
    </row>
    <row r="174" spans="1:11" s="21" customFormat="1" ht="54" customHeight="1">
      <c r="A174" s="138"/>
      <c r="B174" s="138"/>
      <c r="C174" s="139"/>
      <c r="D174" s="139"/>
      <c r="E174" s="184"/>
      <c r="F174" s="49" t="s">
        <v>112</v>
      </c>
      <c r="G174" s="51" t="s">
        <v>14</v>
      </c>
      <c r="H174" s="68">
        <v>100</v>
      </c>
      <c r="I174" s="68">
        <v>100</v>
      </c>
      <c r="J174" s="68">
        <f t="shared" si="21"/>
        <v>100</v>
      </c>
      <c r="K174" s="96"/>
    </row>
    <row r="175" spans="1:10" s="21" customFormat="1" ht="48" customHeight="1">
      <c r="A175" s="111"/>
      <c r="B175" s="111"/>
      <c r="C175" s="113"/>
      <c r="D175" s="113"/>
      <c r="E175" s="185"/>
      <c r="F175" s="100" t="s">
        <v>113</v>
      </c>
      <c r="G175" s="101" t="s">
        <v>117</v>
      </c>
      <c r="H175" s="102">
        <v>0</v>
      </c>
      <c r="I175" s="102">
        <v>0</v>
      </c>
      <c r="J175" s="102" t="e">
        <f t="shared" si="21"/>
        <v>#DIV/0!</v>
      </c>
    </row>
    <row r="176" spans="1:10" s="21" customFormat="1" ht="37.5" customHeight="1">
      <c r="A176" s="110" t="s">
        <v>73</v>
      </c>
      <c r="B176" s="110" t="s">
        <v>104</v>
      </c>
      <c r="C176" s="112">
        <v>20</v>
      </c>
      <c r="D176" s="112">
        <v>20</v>
      </c>
      <c r="E176" s="183">
        <f>D176/C176*100</f>
        <v>100</v>
      </c>
      <c r="F176" s="67" t="s">
        <v>107</v>
      </c>
      <c r="G176" s="51" t="s">
        <v>14</v>
      </c>
      <c r="H176" s="68">
        <v>100</v>
      </c>
      <c r="I176" s="68">
        <v>95</v>
      </c>
      <c r="J176" s="68">
        <f t="shared" si="21"/>
        <v>95</v>
      </c>
    </row>
    <row r="177" spans="1:11" s="21" customFormat="1" ht="67.5" customHeight="1">
      <c r="A177" s="138"/>
      <c r="B177" s="138"/>
      <c r="C177" s="139"/>
      <c r="D177" s="139"/>
      <c r="E177" s="184"/>
      <c r="F177" s="72" t="s">
        <v>106</v>
      </c>
      <c r="G177" s="51" t="s">
        <v>14</v>
      </c>
      <c r="H177" s="68">
        <v>100</v>
      </c>
      <c r="I177" s="68">
        <v>100</v>
      </c>
      <c r="J177" s="68">
        <f t="shared" si="21"/>
        <v>100</v>
      </c>
      <c r="K177" s="96"/>
    </row>
    <row r="178" spans="1:11" s="21" customFormat="1" ht="68.25" customHeight="1">
      <c r="A178" s="138"/>
      <c r="B178" s="138"/>
      <c r="C178" s="139"/>
      <c r="D178" s="139"/>
      <c r="E178" s="184"/>
      <c r="F178" s="49" t="s">
        <v>108</v>
      </c>
      <c r="G178" s="51" t="s">
        <v>14</v>
      </c>
      <c r="H178" s="68">
        <v>50</v>
      </c>
      <c r="I178" s="68">
        <v>50</v>
      </c>
      <c r="J178" s="68">
        <f aca="true" t="shared" si="22" ref="J178:J185">I178/H178*100</f>
        <v>100</v>
      </c>
      <c r="K178" s="96"/>
    </row>
    <row r="179" spans="1:11" s="21" customFormat="1" ht="68.25" customHeight="1">
      <c r="A179" s="138"/>
      <c r="B179" s="138"/>
      <c r="C179" s="139"/>
      <c r="D179" s="139"/>
      <c r="E179" s="184"/>
      <c r="F179" s="49" t="s">
        <v>109</v>
      </c>
      <c r="G179" s="51" t="s">
        <v>14</v>
      </c>
      <c r="H179" s="68">
        <v>100</v>
      </c>
      <c r="I179" s="68">
        <v>100</v>
      </c>
      <c r="J179" s="68">
        <f t="shared" si="22"/>
        <v>100</v>
      </c>
      <c r="K179" s="96"/>
    </row>
    <row r="180" spans="1:11" s="21" customFormat="1" ht="80.25" customHeight="1">
      <c r="A180" s="138"/>
      <c r="B180" s="138"/>
      <c r="C180" s="139"/>
      <c r="D180" s="139"/>
      <c r="E180" s="184"/>
      <c r="F180" s="49" t="s">
        <v>110</v>
      </c>
      <c r="G180" s="51" t="s">
        <v>14</v>
      </c>
      <c r="H180" s="68">
        <v>40</v>
      </c>
      <c r="I180" s="68">
        <v>0</v>
      </c>
      <c r="J180" s="68">
        <f t="shared" si="22"/>
        <v>0</v>
      </c>
      <c r="K180" s="96" t="s">
        <v>121</v>
      </c>
    </row>
    <row r="181" spans="1:10" s="21" customFormat="1" ht="43.5" customHeight="1">
      <c r="A181" s="138"/>
      <c r="B181" s="138"/>
      <c r="C181" s="139"/>
      <c r="D181" s="139"/>
      <c r="E181" s="184"/>
      <c r="F181" s="49" t="s">
        <v>111</v>
      </c>
      <c r="G181" s="51" t="s">
        <v>14</v>
      </c>
      <c r="H181" s="68">
        <v>100</v>
      </c>
      <c r="I181" s="68">
        <v>100</v>
      </c>
      <c r="J181" s="68">
        <f t="shared" si="22"/>
        <v>100</v>
      </c>
    </row>
    <row r="182" spans="1:11" s="21" customFormat="1" ht="54" customHeight="1">
      <c r="A182" s="138"/>
      <c r="B182" s="138"/>
      <c r="C182" s="139"/>
      <c r="D182" s="139"/>
      <c r="E182" s="184"/>
      <c r="F182" s="49" t="s">
        <v>112</v>
      </c>
      <c r="G182" s="51" t="s">
        <v>14</v>
      </c>
      <c r="H182" s="68">
        <v>100</v>
      </c>
      <c r="I182" s="68">
        <v>100</v>
      </c>
      <c r="J182" s="68">
        <f t="shared" si="22"/>
        <v>100</v>
      </c>
      <c r="K182" s="96"/>
    </row>
    <row r="183" spans="1:10" s="21" customFormat="1" ht="48" customHeight="1">
      <c r="A183" s="111"/>
      <c r="B183" s="111"/>
      <c r="C183" s="113"/>
      <c r="D183" s="113"/>
      <c r="E183" s="185"/>
      <c r="F183" s="100" t="s">
        <v>113</v>
      </c>
      <c r="G183" s="101" t="s">
        <v>117</v>
      </c>
      <c r="H183" s="102">
        <v>0</v>
      </c>
      <c r="I183" s="102">
        <v>0</v>
      </c>
      <c r="J183" s="102" t="e">
        <f t="shared" si="22"/>
        <v>#DIV/0!</v>
      </c>
    </row>
    <row r="184" spans="1:10" s="21" customFormat="1" ht="37.5" customHeight="1">
      <c r="A184" s="110" t="s">
        <v>132</v>
      </c>
      <c r="B184" s="110" t="s">
        <v>104</v>
      </c>
      <c r="C184" s="112">
        <v>19</v>
      </c>
      <c r="D184" s="112">
        <v>19</v>
      </c>
      <c r="E184" s="183">
        <f>D184/C184*100</f>
        <v>100</v>
      </c>
      <c r="F184" s="67" t="s">
        <v>107</v>
      </c>
      <c r="G184" s="51" t="s">
        <v>14</v>
      </c>
      <c r="H184" s="68">
        <v>100</v>
      </c>
      <c r="I184" s="68">
        <v>100</v>
      </c>
      <c r="J184" s="68">
        <f t="shared" si="22"/>
        <v>100</v>
      </c>
    </row>
    <row r="185" spans="1:11" s="21" customFormat="1" ht="67.5" customHeight="1">
      <c r="A185" s="138"/>
      <c r="B185" s="138"/>
      <c r="C185" s="139"/>
      <c r="D185" s="139"/>
      <c r="E185" s="184"/>
      <c r="F185" s="72" t="s">
        <v>106</v>
      </c>
      <c r="G185" s="51" t="s">
        <v>14</v>
      </c>
      <c r="H185" s="68">
        <v>100</v>
      </c>
      <c r="I185" s="68">
        <v>100</v>
      </c>
      <c r="J185" s="68">
        <f t="shared" si="22"/>
        <v>100</v>
      </c>
      <c r="K185" s="96"/>
    </row>
    <row r="186" spans="1:11" s="21" customFormat="1" ht="68.25" customHeight="1">
      <c r="A186" s="138"/>
      <c r="B186" s="138"/>
      <c r="C186" s="139"/>
      <c r="D186" s="139"/>
      <c r="E186" s="184"/>
      <c r="F186" s="49" t="s">
        <v>108</v>
      </c>
      <c r="G186" s="51" t="s">
        <v>14</v>
      </c>
      <c r="H186" s="68">
        <v>50</v>
      </c>
      <c r="I186" s="68">
        <v>50</v>
      </c>
      <c r="J186" s="68">
        <f aca="true" t="shared" si="23" ref="J186:J198">I186/H186*100</f>
        <v>100</v>
      </c>
      <c r="K186" s="96"/>
    </row>
    <row r="187" spans="1:11" s="21" customFormat="1" ht="68.25" customHeight="1">
      <c r="A187" s="138"/>
      <c r="B187" s="138"/>
      <c r="C187" s="139"/>
      <c r="D187" s="139"/>
      <c r="E187" s="184"/>
      <c r="F187" s="49" t="s">
        <v>109</v>
      </c>
      <c r="G187" s="51" t="s">
        <v>14</v>
      </c>
      <c r="H187" s="68">
        <v>100</v>
      </c>
      <c r="I187" s="68">
        <v>100</v>
      </c>
      <c r="J187" s="68">
        <f t="shared" si="23"/>
        <v>100</v>
      </c>
      <c r="K187" s="96"/>
    </row>
    <row r="188" spans="1:11" s="21" customFormat="1" ht="80.25" customHeight="1">
      <c r="A188" s="138"/>
      <c r="B188" s="138"/>
      <c r="C188" s="139"/>
      <c r="D188" s="139"/>
      <c r="E188" s="184"/>
      <c r="F188" s="49" t="s">
        <v>110</v>
      </c>
      <c r="G188" s="51" t="s">
        <v>14</v>
      </c>
      <c r="H188" s="68">
        <v>40</v>
      </c>
      <c r="I188" s="68">
        <v>0</v>
      </c>
      <c r="J188" s="68">
        <f t="shared" si="23"/>
        <v>0</v>
      </c>
      <c r="K188" s="96" t="s">
        <v>121</v>
      </c>
    </row>
    <row r="189" spans="1:10" s="21" customFormat="1" ht="43.5" customHeight="1">
      <c r="A189" s="138"/>
      <c r="B189" s="138"/>
      <c r="C189" s="139"/>
      <c r="D189" s="139"/>
      <c r="E189" s="184"/>
      <c r="F189" s="49" t="s">
        <v>111</v>
      </c>
      <c r="G189" s="51" t="s">
        <v>14</v>
      </c>
      <c r="H189" s="68">
        <v>100</v>
      </c>
      <c r="I189" s="68">
        <v>100</v>
      </c>
      <c r="J189" s="68">
        <f t="shared" si="23"/>
        <v>100</v>
      </c>
    </row>
    <row r="190" spans="1:11" s="21" customFormat="1" ht="54" customHeight="1">
      <c r="A190" s="138"/>
      <c r="B190" s="138"/>
      <c r="C190" s="139"/>
      <c r="D190" s="139"/>
      <c r="E190" s="184"/>
      <c r="F190" s="49" t="s">
        <v>112</v>
      </c>
      <c r="G190" s="51" t="s">
        <v>14</v>
      </c>
      <c r="H190" s="68">
        <v>100</v>
      </c>
      <c r="I190" s="68">
        <v>100</v>
      </c>
      <c r="J190" s="68">
        <f t="shared" si="23"/>
        <v>100</v>
      </c>
      <c r="K190" s="96"/>
    </row>
    <row r="191" spans="1:10" s="21" customFormat="1" ht="48" customHeight="1">
      <c r="A191" s="111"/>
      <c r="B191" s="111"/>
      <c r="C191" s="113"/>
      <c r="D191" s="113"/>
      <c r="E191" s="185"/>
      <c r="F191" s="100" t="s">
        <v>113</v>
      </c>
      <c r="G191" s="101" t="s">
        <v>117</v>
      </c>
      <c r="H191" s="102">
        <v>0</v>
      </c>
      <c r="I191" s="102">
        <v>0</v>
      </c>
      <c r="J191" s="102" t="e">
        <f t="shared" si="23"/>
        <v>#DIV/0!</v>
      </c>
    </row>
    <row r="192" spans="1:10" s="21" customFormat="1" ht="52.5" customHeight="1">
      <c r="A192" s="168" t="s">
        <v>133</v>
      </c>
      <c r="B192" s="168" t="s">
        <v>134</v>
      </c>
      <c r="C192" s="171">
        <f>C199+C206+C213+C220+C227+C234+C241+C248+C255+C262</f>
        <v>279</v>
      </c>
      <c r="D192" s="171">
        <f>D199+D206+D213+D220+D227+D234+D241+D248+D255+D262</f>
        <v>280</v>
      </c>
      <c r="E192" s="174">
        <f>D192/C192*100</f>
        <v>100.35842293906809</v>
      </c>
      <c r="F192" s="37" t="s">
        <v>143</v>
      </c>
      <c r="G192" s="24" t="s">
        <v>14</v>
      </c>
      <c r="H192" s="28">
        <f aca="true" t="shared" si="24" ref="H192:I198">(H199+H206+H213+H220+H227+H234+H241+H248+H255+H262)/10</f>
        <v>100</v>
      </c>
      <c r="I192" s="28">
        <f t="shared" si="24"/>
        <v>80</v>
      </c>
      <c r="J192" s="28">
        <f t="shared" si="23"/>
        <v>80</v>
      </c>
    </row>
    <row r="193" spans="1:10" s="21" customFormat="1" ht="50.25" customHeight="1">
      <c r="A193" s="169"/>
      <c r="B193" s="169"/>
      <c r="C193" s="172"/>
      <c r="D193" s="172"/>
      <c r="E193" s="175"/>
      <c r="F193" s="48" t="s">
        <v>135</v>
      </c>
      <c r="G193" s="24" t="s">
        <v>117</v>
      </c>
      <c r="H193" s="28">
        <f t="shared" si="24"/>
        <v>0</v>
      </c>
      <c r="I193" s="28">
        <f t="shared" si="24"/>
        <v>0</v>
      </c>
      <c r="J193" s="28" t="e">
        <f t="shared" si="23"/>
        <v>#DIV/0!</v>
      </c>
    </row>
    <row r="194" spans="1:10" s="21" customFormat="1" ht="39" customHeight="1">
      <c r="A194" s="169"/>
      <c r="B194" s="169"/>
      <c r="C194" s="172"/>
      <c r="D194" s="172"/>
      <c r="E194" s="175"/>
      <c r="F194" s="38" t="s">
        <v>136</v>
      </c>
      <c r="G194" s="24" t="s">
        <v>14</v>
      </c>
      <c r="H194" s="28">
        <f t="shared" si="24"/>
        <v>100</v>
      </c>
      <c r="I194" s="28">
        <f t="shared" si="24"/>
        <v>99.5</v>
      </c>
      <c r="J194" s="28">
        <f t="shared" si="23"/>
        <v>99.5</v>
      </c>
    </row>
    <row r="195" spans="1:10" s="21" customFormat="1" ht="53.25" customHeight="1">
      <c r="A195" s="169"/>
      <c r="B195" s="169"/>
      <c r="C195" s="172"/>
      <c r="D195" s="172"/>
      <c r="E195" s="175"/>
      <c r="F195" s="38" t="s">
        <v>137</v>
      </c>
      <c r="G195" s="24" t="s">
        <v>14</v>
      </c>
      <c r="H195" s="28">
        <f t="shared" si="24"/>
        <v>100</v>
      </c>
      <c r="I195" s="28">
        <f t="shared" si="24"/>
        <v>96.7</v>
      </c>
      <c r="J195" s="28">
        <f t="shared" si="23"/>
        <v>96.7</v>
      </c>
    </row>
    <row r="196" spans="1:10" s="21" customFormat="1" ht="65.25" customHeight="1">
      <c r="A196" s="169"/>
      <c r="B196" s="169"/>
      <c r="C196" s="172"/>
      <c r="D196" s="172"/>
      <c r="E196" s="175"/>
      <c r="F196" s="38" t="s">
        <v>138</v>
      </c>
      <c r="G196" s="24" t="s">
        <v>14</v>
      </c>
      <c r="H196" s="28">
        <f t="shared" si="24"/>
        <v>50</v>
      </c>
      <c r="I196" s="28">
        <f t="shared" si="24"/>
        <v>55.92999999999999</v>
      </c>
      <c r="J196" s="28">
        <f t="shared" si="23"/>
        <v>111.85999999999999</v>
      </c>
    </row>
    <row r="197" spans="1:10" s="21" customFormat="1" ht="65.25" customHeight="1">
      <c r="A197" s="169"/>
      <c r="B197" s="169"/>
      <c r="C197" s="172"/>
      <c r="D197" s="172"/>
      <c r="E197" s="175"/>
      <c r="F197" s="38" t="s">
        <v>139</v>
      </c>
      <c r="G197" s="24" t="s">
        <v>14</v>
      </c>
      <c r="H197" s="28">
        <f t="shared" si="24"/>
        <v>100</v>
      </c>
      <c r="I197" s="28">
        <f t="shared" si="24"/>
        <v>93.1</v>
      </c>
      <c r="J197" s="28">
        <f t="shared" si="23"/>
        <v>93.1</v>
      </c>
    </row>
    <row r="198" spans="1:10" s="21" customFormat="1" ht="76.5" customHeight="1">
      <c r="A198" s="169"/>
      <c r="B198" s="169"/>
      <c r="C198" s="172"/>
      <c r="D198" s="172"/>
      <c r="E198" s="175"/>
      <c r="F198" s="38" t="s">
        <v>140</v>
      </c>
      <c r="G198" s="24" t="s">
        <v>14</v>
      </c>
      <c r="H198" s="28">
        <f t="shared" si="24"/>
        <v>40</v>
      </c>
      <c r="I198" s="28">
        <f t="shared" si="24"/>
        <v>11</v>
      </c>
      <c r="J198" s="28">
        <f t="shared" si="23"/>
        <v>27.500000000000004</v>
      </c>
    </row>
    <row r="199" spans="1:10" s="21" customFormat="1" ht="51" customHeight="1">
      <c r="A199" s="110" t="s">
        <v>124</v>
      </c>
      <c r="B199" s="110" t="s">
        <v>134</v>
      </c>
      <c r="C199" s="112">
        <v>14</v>
      </c>
      <c r="D199" s="112">
        <v>15</v>
      </c>
      <c r="E199" s="183">
        <f>D199/C199*100</f>
        <v>107.14285714285714</v>
      </c>
      <c r="F199" s="67" t="s">
        <v>144</v>
      </c>
      <c r="G199" s="51" t="s">
        <v>14</v>
      </c>
      <c r="H199" s="68">
        <v>100</v>
      </c>
      <c r="I199" s="68">
        <v>100</v>
      </c>
      <c r="J199" s="68">
        <f aca="true" t="shared" si="25" ref="J199:J205">I199/H199*100</f>
        <v>100</v>
      </c>
    </row>
    <row r="200" spans="1:11" s="21" customFormat="1" ht="56.25" customHeight="1">
      <c r="A200" s="138"/>
      <c r="B200" s="138"/>
      <c r="C200" s="139"/>
      <c r="D200" s="139"/>
      <c r="E200" s="184"/>
      <c r="F200" s="103" t="s">
        <v>141</v>
      </c>
      <c r="G200" s="101" t="s">
        <v>117</v>
      </c>
      <c r="H200" s="102">
        <v>0</v>
      </c>
      <c r="I200" s="102">
        <v>0</v>
      </c>
      <c r="J200" s="102" t="e">
        <f t="shared" si="25"/>
        <v>#DIV/0!</v>
      </c>
      <c r="K200" s="96"/>
    </row>
    <row r="201" spans="1:11" s="21" customFormat="1" ht="34.5" customHeight="1">
      <c r="A201" s="138"/>
      <c r="B201" s="138"/>
      <c r="C201" s="139"/>
      <c r="D201" s="139"/>
      <c r="E201" s="184"/>
      <c r="F201" s="49" t="s">
        <v>136</v>
      </c>
      <c r="G201" s="51" t="s">
        <v>14</v>
      </c>
      <c r="H201" s="68">
        <v>100</v>
      </c>
      <c r="I201" s="68">
        <v>100</v>
      </c>
      <c r="J201" s="68">
        <f t="shared" si="25"/>
        <v>100</v>
      </c>
      <c r="K201" s="96"/>
    </row>
    <row r="202" spans="1:11" s="21" customFormat="1" ht="51" customHeight="1">
      <c r="A202" s="138"/>
      <c r="B202" s="138"/>
      <c r="C202" s="139"/>
      <c r="D202" s="139"/>
      <c r="E202" s="184"/>
      <c r="F202" s="49" t="s">
        <v>137</v>
      </c>
      <c r="G202" s="51" t="s">
        <v>14</v>
      </c>
      <c r="H202" s="68">
        <v>100</v>
      </c>
      <c r="I202" s="68">
        <v>83.3</v>
      </c>
      <c r="J202" s="68">
        <f t="shared" si="25"/>
        <v>83.3</v>
      </c>
      <c r="K202" s="96"/>
    </row>
    <row r="203" spans="1:11" s="21" customFormat="1" ht="72.75" customHeight="1">
      <c r="A203" s="138"/>
      <c r="B203" s="138"/>
      <c r="C203" s="139"/>
      <c r="D203" s="139"/>
      <c r="E203" s="184"/>
      <c r="F203" s="49" t="s">
        <v>142</v>
      </c>
      <c r="G203" s="51" t="s">
        <v>14</v>
      </c>
      <c r="H203" s="68">
        <v>50</v>
      </c>
      <c r="I203" s="68">
        <v>33.3</v>
      </c>
      <c r="J203" s="68">
        <f t="shared" si="25"/>
        <v>66.6</v>
      </c>
      <c r="K203" s="96"/>
    </row>
    <row r="204" spans="1:10" s="21" customFormat="1" ht="71.25" customHeight="1">
      <c r="A204" s="138"/>
      <c r="B204" s="138"/>
      <c r="C204" s="139"/>
      <c r="D204" s="139"/>
      <c r="E204" s="184"/>
      <c r="F204" s="49" t="s">
        <v>139</v>
      </c>
      <c r="G204" s="51" t="s">
        <v>14</v>
      </c>
      <c r="H204" s="68">
        <v>100</v>
      </c>
      <c r="I204" s="68">
        <v>100</v>
      </c>
      <c r="J204" s="68">
        <f t="shared" si="25"/>
        <v>100</v>
      </c>
    </row>
    <row r="205" spans="1:11" s="21" customFormat="1" ht="79.5" customHeight="1">
      <c r="A205" s="138"/>
      <c r="B205" s="138"/>
      <c r="C205" s="139"/>
      <c r="D205" s="139"/>
      <c r="E205" s="184"/>
      <c r="F205" s="49" t="s">
        <v>140</v>
      </c>
      <c r="G205" s="51" t="s">
        <v>14</v>
      </c>
      <c r="H205" s="68">
        <v>40</v>
      </c>
      <c r="I205" s="68">
        <v>0</v>
      </c>
      <c r="J205" s="68">
        <f t="shared" si="25"/>
        <v>0</v>
      </c>
      <c r="K205" s="96" t="s">
        <v>121</v>
      </c>
    </row>
    <row r="206" spans="1:10" s="21" customFormat="1" ht="47.25" customHeight="1">
      <c r="A206" s="110" t="s">
        <v>126</v>
      </c>
      <c r="B206" s="110" t="s">
        <v>134</v>
      </c>
      <c r="C206" s="112">
        <v>21</v>
      </c>
      <c r="D206" s="112">
        <v>21</v>
      </c>
      <c r="E206" s="183">
        <f>D206/C206*100</f>
        <v>100</v>
      </c>
      <c r="F206" s="67" t="s">
        <v>143</v>
      </c>
      <c r="G206" s="51" t="s">
        <v>14</v>
      </c>
      <c r="H206" s="68">
        <v>100</v>
      </c>
      <c r="I206" s="68">
        <v>100</v>
      </c>
      <c r="J206" s="68">
        <f aca="true" t="shared" si="26" ref="J206:J212">I206/H206*100</f>
        <v>100</v>
      </c>
    </row>
    <row r="207" spans="1:11" s="21" customFormat="1" ht="56.25" customHeight="1">
      <c r="A207" s="138"/>
      <c r="B207" s="138"/>
      <c r="C207" s="139"/>
      <c r="D207" s="139"/>
      <c r="E207" s="184"/>
      <c r="F207" s="103" t="s">
        <v>141</v>
      </c>
      <c r="G207" s="101" t="s">
        <v>117</v>
      </c>
      <c r="H207" s="102">
        <v>0</v>
      </c>
      <c r="I207" s="102">
        <v>0</v>
      </c>
      <c r="J207" s="102" t="e">
        <f t="shared" si="26"/>
        <v>#DIV/0!</v>
      </c>
      <c r="K207" s="96"/>
    </row>
    <row r="208" spans="1:11" s="21" customFormat="1" ht="34.5" customHeight="1">
      <c r="A208" s="138"/>
      <c r="B208" s="138"/>
      <c r="C208" s="139"/>
      <c r="D208" s="139"/>
      <c r="E208" s="184"/>
      <c r="F208" s="49" t="s">
        <v>136</v>
      </c>
      <c r="G208" s="51" t="s">
        <v>14</v>
      </c>
      <c r="H208" s="68">
        <v>100</v>
      </c>
      <c r="I208" s="68">
        <v>95</v>
      </c>
      <c r="J208" s="68">
        <f t="shared" si="26"/>
        <v>95</v>
      </c>
      <c r="K208" s="96"/>
    </row>
    <row r="209" spans="1:11" s="21" customFormat="1" ht="51" customHeight="1">
      <c r="A209" s="138"/>
      <c r="B209" s="138"/>
      <c r="C209" s="139"/>
      <c r="D209" s="139"/>
      <c r="E209" s="184"/>
      <c r="F209" s="49" t="s">
        <v>137</v>
      </c>
      <c r="G209" s="51" t="s">
        <v>14</v>
      </c>
      <c r="H209" s="68">
        <v>100</v>
      </c>
      <c r="I209" s="68">
        <v>100</v>
      </c>
      <c r="J209" s="68">
        <f t="shared" si="26"/>
        <v>100</v>
      </c>
      <c r="K209" s="96"/>
    </row>
    <row r="210" spans="1:11" s="21" customFormat="1" ht="72.75" customHeight="1">
      <c r="A210" s="138"/>
      <c r="B210" s="138"/>
      <c r="C210" s="139"/>
      <c r="D210" s="139"/>
      <c r="E210" s="184"/>
      <c r="F210" s="49" t="s">
        <v>142</v>
      </c>
      <c r="G210" s="51" t="s">
        <v>14</v>
      </c>
      <c r="H210" s="68">
        <v>50</v>
      </c>
      <c r="I210" s="68">
        <v>50</v>
      </c>
      <c r="J210" s="68">
        <f t="shared" si="26"/>
        <v>100</v>
      </c>
      <c r="K210" s="96"/>
    </row>
    <row r="211" spans="1:10" s="21" customFormat="1" ht="71.25" customHeight="1">
      <c r="A211" s="138"/>
      <c r="B211" s="138"/>
      <c r="C211" s="139"/>
      <c r="D211" s="139"/>
      <c r="E211" s="184"/>
      <c r="F211" s="49" t="s">
        <v>139</v>
      </c>
      <c r="G211" s="51" t="s">
        <v>14</v>
      </c>
      <c r="H211" s="68">
        <v>100</v>
      </c>
      <c r="I211" s="68">
        <v>100</v>
      </c>
      <c r="J211" s="68">
        <f t="shared" si="26"/>
        <v>100</v>
      </c>
    </row>
    <row r="212" spans="1:11" s="21" customFormat="1" ht="79.5" customHeight="1">
      <c r="A212" s="138"/>
      <c r="B212" s="138"/>
      <c r="C212" s="139"/>
      <c r="D212" s="139"/>
      <c r="E212" s="184"/>
      <c r="F212" s="49" t="s">
        <v>140</v>
      </c>
      <c r="G212" s="51" t="s">
        <v>14</v>
      </c>
      <c r="H212" s="68">
        <v>40</v>
      </c>
      <c r="I212" s="68">
        <v>0</v>
      </c>
      <c r="J212" s="68">
        <f t="shared" si="26"/>
        <v>0</v>
      </c>
      <c r="K212" s="96" t="s">
        <v>121</v>
      </c>
    </row>
    <row r="213" spans="1:10" s="21" customFormat="1" ht="48.75" customHeight="1">
      <c r="A213" s="110" t="s">
        <v>33</v>
      </c>
      <c r="B213" s="110" t="s">
        <v>134</v>
      </c>
      <c r="C213" s="112">
        <v>33</v>
      </c>
      <c r="D213" s="112">
        <v>33</v>
      </c>
      <c r="E213" s="183">
        <f>D213/C213*100</f>
        <v>100</v>
      </c>
      <c r="F213" s="67" t="s">
        <v>143</v>
      </c>
      <c r="G213" s="51" t="s">
        <v>14</v>
      </c>
      <c r="H213" s="68">
        <v>100</v>
      </c>
      <c r="I213" s="68">
        <v>100</v>
      </c>
      <c r="J213" s="68">
        <f aca="true" t="shared" si="27" ref="J213:J219">I213/H213*100</f>
        <v>100</v>
      </c>
    </row>
    <row r="214" spans="1:11" s="21" customFormat="1" ht="56.25" customHeight="1">
      <c r="A214" s="138"/>
      <c r="B214" s="138"/>
      <c r="C214" s="139"/>
      <c r="D214" s="139"/>
      <c r="E214" s="184"/>
      <c r="F214" s="103" t="s">
        <v>141</v>
      </c>
      <c r="G214" s="101" t="s">
        <v>117</v>
      </c>
      <c r="H214" s="102">
        <v>0</v>
      </c>
      <c r="I214" s="102">
        <v>0</v>
      </c>
      <c r="J214" s="102" t="e">
        <f t="shared" si="27"/>
        <v>#DIV/0!</v>
      </c>
      <c r="K214" s="96"/>
    </row>
    <row r="215" spans="1:11" s="21" customFormat="1" ht="34.5" customHeight="1">
      <c r="A215" s="138"/>
      <c r="B215" s="138"/>
      <c r="C215" s="139"/>
      <c r="D215" s="139"/>
      <c r="E215" s="184"/>
      <c r="F215" s="49" t="s">
        <v>136</v>
      </c>
      <c r="G215" s="51" t="s">
        <v>14</v>
      </c>
      <c r="H215" s="68">
        <v>100</v>
      </c>
      <c r="I215" s="68">
        <v>100</v>
      </c>
      <c r="J215" s="68">
        <f t="shared" si="27"/>
        <v>100</v>
      </c>
      <c r="K215" s="96"/>
    </row>
    <row r="216" spans="1:11" s="21" customFormat="1" ht="51" customHeight="1">
      <c r="A216" s="138"/>
      <c r="B216" s="138"/>
      <c r="C216" s="139"/>
      <c r="D216" s="139"/>
      <c r="E216" s="184"/>
      <c r="F216" s="49" t="s">
        <v>137</v>
      </c>
      <c r="G216" s="51" t="s">
        <v>14</v>
      </c>
      <c r="H216" s="68">
        <v>100</v>
      </c>
      <c r="I216" s="68">
        <v>100</v>
      </c>
      <c r="J216" s="68">
        <f t="shared" si="27"/>
        <v>100</v>
      </c>
      <c r="K216" s="96"/>
    </row>
    <row r="217" spans="1:11" s="21" customFormat="1" ht="72.75" customHeight="1">
      <c r="A217" s="138"/>
      <c r="B217" s="138"/>
      <c r="C217" s="139"/>
      <c r="D217" s="139"/>
      <c r="E217" s="184"/>
      <c r="F217" s="49" t="s">
        <v>142</v>
      </c>
      <c r="G217" s="51" t="s">
        <v>14</v>
      </c>
      <c r="H217" s="68">
        <v>50</v>
      </c>
      <c r="I217" s="68">
        <v>19</v>
      </c>
      <c r="J217" s="68">
        <f t="shared" si="27"/>
        <v>38</v>
      </c>
      <c r="K217" s="96"/>
    </row>
    <row r="218" spans="1:10" s="21" customFormat="1" ht="71.25" customHeight="1">
      <c r="A218" s="138"/>
      <c r="B218" s="138"/>
      <c r="C218" s="139"/>
      <c r="D218" s="139"/>
      <c r="E218" s="184"/>
      <c r="F218" s="49" t="s">
        <v>139</v>
      </c>
      <c r="G218" s="51" t="s">
        <v>14</v>
      </c>
      <c r="H218" s="68">
        <v>100</v>
      </c>
      <c r="I218" s="68">
        <v>100</v>
      </c>
      <c r="J218" s="68">
        <f t="shared" si="27"/>
        <v>100</v>
      </c>
    </row>
    <row r="219" spans="1:11" s="21" customFormat="1" ht="79.5" customHeight="1">
      <c r="A219" s="138"/>
      <c r="B219" s="138"/>
      <c r="C219" s="139"/>
      <c r="D219" s="139"/>
      <c r="E219" s="184"/>
      <c r="F219" s="49" t="s">
        <v>140</v>
      </c>
      <c r="G219" s="51" t="s">
        <v>14</v>
      </c>
      <c r="H219" s="68">
        <v>40</v>
      </c>
      <c r="I219" s="68">
        <v>25</v>
      </c>
      <c r="J219" s="68">
        <f t="shared" si="27"/>
        <v>62.5</v>
      </c>
      <c r="K219" s="96" t="s">
        <v>121</v>
      </c>
    </row>
    <row r="220" spans="1:10" s="21" customFormat="1" ht="48" customHeight="1">
      <c r="A220" s="110" t="s">
        <v>34</v>
      </c>
      <c r="B220" s="110" t="s">
        <v>134</v>
      </c>
      <c r="C220" s="112">
        <v>44</v>
      </c>
      <c r="D220" s="112">
        <v>44</v>
      </c>
      <c r="E220" s="183">
        <f>D220/C220*100</f>
        <v>100</v>
      </c>
      <c r="F220" s="67" t="s">
        <v>144</v>
      </c>
      <c r="G220" s="51" t="s">
        <v>14</v>
      </c>
      <c r="H220" s="68">
        <v>100</v>
      </c>
      <c r="I220" s="68">
        <v>100</v>
      </c>
      <c r="J220" s="68">
        <f aca="true" t="shared" si="28" ref="J220:J226">I220/H220*100</f>
        <v>100</v>
      </c>
    </row>
    <row r="221" spans="1:11" s="21" customFormat="1" ht="56.25" customHeight="1">
      <c r="A221" s="138"/>
      <c r="B221" s="138"/>
      <c r="C221" s="139"/>
      <c r="D221" s="139"/>
      <c r="E221" s="184"/>
      <c r="F221" s="103" t="s">
        <v>141</v>
      </c>
      <c r="G221" s="101" t="s">
        <v>117</v>
      </c>
      <c r="H221" s="102">
        <v>0</v>
      </c>
      <c r="I221" s="102">
        <v>0</v>
      </c>
      <c r="J221" s="102" t="e">
        <f t="shared" si="28"/>
        <v>#DIV/0!</v>
      </c>
      <c r="K221" s="96"/>
    </row>
    <row r="222" spans="1:11" s="21" customFormat="1" ht="34.5" customHeight="1">
      <c r="A222" s="138"/>
      <c r="B222" s="138"/>
      <c r="C222" s="139"/>
      <c r="D222" s="139"/>
      <c r="E222" s="184"/>
      <c r="F222" s="49" t="s">
        <v>136</v>
      </c>
      <c r="G222" s="51" t="s">
        <v>14</v>
      </c>
      <c r="H222" s="68">
        <v>100</v>
      </c>
      <c r="I222" s="68">
        <v>100</v>
      </c>
      <c r="J222" s="68">
        <f t="shared" si="28"/>
        <v>100</v>
      </c>
      <c r="K222" s="96"/>
    </row>
    <row r="223" spans="1:11" s="21" customFormat="1" ht="51" customHeight="1">
      <c r="A223" s="138"/>
      <c r="B223" s="138"/>
      <c r="C223" s="139"/>
      <c r="D223" s="139"/>
      <c r="E223" s="184"/>
      <c r="F223" s="49" t="s">
        <v>137</v>
      </c>
      <c r="G223" s="51" t="s">
        <v>14</v>
      </c>
      <c r="H223" s="68">
        <v>100</v>
      </c>
      <c r="I223" s="68">
        <v>100</v>
      </c>
      <c r="J223" s="68">
        <f t="shared" si="28"/>
        <v>100</v>
      </c>
      <c r="K223" s="96"/>
    </row>
    <row r="224" spans="1:11" s="21" customFormat="1" ht="72.75" customHeight="1">
      <c r="A224" s="138"/>
      <c r="B224" s="138"/>
      <c r="C224" s="139"/>
      <c r="D224" s="139"/>
      <c r="E224" s="184"/>
      <c r="F224" s="49" t="s">
        <v>142</v>
      </c>
      <c r="G224" s="51" t="s">
        <v>14</v>
      </c>
      <c r="H224" s="68">
        <v>50</v>
      </c>
      <c r="I224" s="68">
        <v>67</v>
      </c>
      <c r="J224" s="68">
        <f t="shared" si="28"/>
        <v>134</v>
      </c>
      <c r="K224" s="96"/>
    </row>
    <row r="225" spans="1:10" s="21" customFormat="1" ht="71.25" customHeight="1">
      <c r="A225" s="138"/>
      <c r="B225" s="138"/>
      <c r="C225" s="139"/>
      <c r="D225" s="139"/>
      <c r="E225" s="184"/>
      <c r="F225" s="49" t="s">
        <v>139</v>
      </c>
      <c r="G225" s="51" t="s">
        <v>14</v>
      </c>
      <c r="H225" s="68">
        <v>100</v>
      </c>
      <c r="I225" s="68">
        <v>92</v>
      </c>
      <c r="J225" s="68">
        <f t="shared" si="28"/>
        <v>92</v>
      </c>
    </row>
    <row r="226" spans="1:11" s="21" customFormat="1" ht="79.5" customHeight="1">
      <c r="A226" s="138"/>
      <c r="B226" s="138"/>
      <c r="C226" s="139"/>
      <c r="D226" s="139"/>
      <c r="E226" s="184"/>
      <c r="F226" s="49" t="s">
        <v>140</v>
      </c>
      <c r="G226" s="51" t="s">
        <v>14</v>
      </c>
      <c r="H226" s="68">
        <v>40</v>
      </c>
      <c r="I226" s="68">
        <v>25</v>
      </c>
      <c r="J226" s="68">
        <f t="shared" si="28"/>
        <v>62.5</v>
      </c>
      <c r="K226" s="96" t="s">
        <v>121</v>
      </c>
    </row>
    <row r="227" spans="1:10" s="21" customFormat="1" ht="48.75" customHeight="1">
      <c r="A227" s="110" t="s">
        <v>35</v>
      </c>
      <c r="B227" s="110" t="s">
        <v>134</v>
      </c>
      <c r="C227" s="112">
        <v>24</v>
      </c>
      <c r="D227" s="112">
        <v>26</v>
      </c>
      <c r="E227" s="183">
        <f>D227/C227*100</f>
        <v>108.33333333333333</v>
      </c>
      <c r="F227" s="67" t="s">
        <v>143</v>
      </c>
      <c r="G227" s="51" t="s">
        <v>14</v>
      </c>
      <c r="H227" s="68">
        <v>100</v>
      </c>
      <c r="I227" s="68">
        <v>100</v>
      </c>
      <c r="J227" s="68">
        <f aca="true" t="shared" si="29" ref="J227:J233">I227/H227*100</f>
        <v>100</v>
      </c>
    </row>
    <row r="228" spans="1:11" s="21" customFormat="1" ht="56.25" customHeight="1">
      <c r="A228" s="138"/>
      <c r="B228" s="138"/>
      <c r="C228" s="139"/>
      <c r="D228" s="139"/>
      <c r="E228" s="184"/>
      <c r="F228" s="103" t="s">
        <v>141</v>
      </c>
      <c r="G228" s="101" t="s">
        <v>117</v>
      </c>
      <c r="H228" s="102">
        <v>0</v>
      </c>
      <c r="I228" s="102">
        <v>0</v>
      </c>
      <c r="J228" s="102" t="e">
        <f t="shared" si="29"/>
        <v>#DIV/0!</v>
      </c>
      <c r="K228" s="96"/>
    </row>
    <row r="229" spans="1:11" s="21" customFormat="1" ht="34.5" customHeight="1">
      <c r="A229" s="138"/>
      <c r="B229" s="138"/>
      <c r="C229" s="139"/>
      <c r="D229" s="139"/>
      <c r="E229" s="184"/>
      <c r="F229" s="49" t="s">
        <v>136</v>
      </c>
      <c r="G229" s="51" t="s">
        <v>14</v>
      </c>
      <c r="H229" s="68">
        <v>100</v>
      </c>
      <c r="I229" s="68">
        <v>100</v>
      </c>
      <c r="J229" s="68">
        <f t="shared" si="29"/>
        <v>100</v>
      </c>
      <c r="K229" s="96"/>
    </row>
    <row r="230" spans="1:11" s="21" customFormat="1" ht="51" customHeight="1">
      <c r="A230" s="138"/>
      <c r="B230" s="138"/>
      <c r="C230" s="139"/>
      <c r="D230" s="139"/>
      <c r="E230" s="184"/>
      <c r="F230" s="49" t="s">
        <v>137</v>
      </c>
      <c r="G230" s="51" t="s">
        <v>14</v>
      </c>
      <c r="H230" s="68">
        <v>100</v>
      </c>
      <c r="I230" s="68">
        <v>100</v>
      </c>
      <c r="J230" s="68">
        <f t="shared" si="29"/>
        <v>100</v>
      </c>
      <c r="K230" s="96"/>
    </row>
    <row r="231" spans="1:11" s="21" customFormat="1" ht="72.75" customHeight="1">
      <c r="A231" s="138"/>
      <c r="B231" s="138"/>
      <c r="C231" s="139"/>
      <c r="D231" s="139"/>
      <c r="E231" s="184"/>
      <c r="F231" s="49" t="s">
        <v>142</v>
      </c>
      <c r="G231" s="51" t="s">
        <v>14</v>
      </c>
      <c r="H231" s="68">
        <v>50</v>
      </c>
      <c r="I231" s="68">
        <v>56</v>
      </c>
      <c r="J231" s="68">
        <f t="shared" si="29"/>
        <v>112.00000000000001</v>
      </c>
      <c r="K231" s="96"/>
    </row>
    <row r="232" spans="1:10" s="21" customFormat="1" ht="71.25" customHeight="1">
      <c r="A232" s="138"/>
      <c r="B232" s="138"/>
      <c r="C232" s="139"/>
      <c r="D232" s="139"/>
      <c r="E232" s="184"/>
      <c r="F232" s="49" t="s">
        <v>139</v>
      </c>
      <c r="G232" s="51" t="s">
        <v>14</v>
      </c>
      <c r="H232" s="68">
        <v>100</v>
      </c>
      <c r="I232" s="68">
        <v>92</v>
      </c>
      <c r="J232" s="68">
        <f t="shared" si="29"/>
        <v>92</v>
      </c>
    </row>
    <row r="233" spans="1:11" s="21" customFormat="1" ht="79.5" customHeight="1">
      <c r="A233" s="138"/>
      <c r="B233" s="138"/>
      <c r="C233" s="139"/>
      <c r="D233" s="139"/>
      <c r="E233" s="184"/>
      <c r="F233" s="49" t="s">
        <v>140</v>
      </c>
      <c r="G233" s="51" t="s">
        <v>14</v>
      </c>
      <c r="H233" s="68">
        <v>40</v>
      </c>
      <c r="I233" s="68">
        <v>0</v>
      </c>
      <c r="J233" s="68">
        <f t="shared" si="29"/>
        <v>0</v>
      </c>
      <c r="K233" s="96" t="s">
        <v>121</v>
      </c>
    </row>
    <row r="234" spans="1:10" s="21" customFormat="1" ht="45" customHeight="1">
      <c r="A234" s="110" t="s">
        <v>36</v>
      </c>
      <c r="B234" s="110" t="s">
        <v>134</v>
      </c>
      <c r="C234" s="112">
        <v>19</v>
      </c>
      <c r="D234" s="112">
        <v>19</v>
      </c>
      <c r="E234" s="183">
        <f>D234/C234*100</f>
        <v>100</v>
      </c>
      <c r="F234" s="67" t="s">
        <v>143</v>
      </c>
      <c r="G234" s="51" t="s">
        <v>14</v>
      </c>
      <c r="H234" s="68">
        <v>100</v>
      </c>
      <c r="I234" s="68">
        <v>100</v>
      </c>
      <c r="J234" s="68">
        <f aca="true" t="shared" si="30" ref="J234:J240">I234/H234*100</f>
        <v>100</v>
      </c>
    </row>
    <row r="235" spans="1:11" s="21" customFormat="1" ht="56.25" customHeight="1">
      <c r="A235" s="138"/>
      <c r="B235" s="138"/>
      <c r="C235" s="139"/>
      <c r="D235" s="139"/>
      <c r="E235" s="184"/>
      <c r="F235" s="103" t="s">
        <v>141</v>
      </c>
      <c r="G235" s="101" t="s">
        <v>117</v>
      </c>
      <c r="H235" s="102">
        <v>0</v>
      </c>
      <c r="I235" s="102">
        <v>0</v>
      </c>
      <c r="J235" s="102" t="e">
        <f t="shared" si="30"/>
        <v>#DIV/0!</v>
      </c>
      <c r="K235" s="96"/>
    </row>
    <row r="236" spans="1:11" s="21" customFormat="1" ht="34.5" customHeight="1">
      <c r="A236" s="138"/>
      <c r="B236" s="138"/>
      <c r="C236" s="139"/>
      <c r="D236" s="139"/>
      <c r="E236" s="184"/>
      <c r="F236" s="49" t="s">
        <v>136</v>
      </c>
      <c r="G236" s="51" t="s">
        <v>14</v>
      </c>
      <c r="H236" s="68">
        <v>100</v>
      </c>
      <c r="I236" s="68">
        <v>100</v>
      </c>
      <c r="J236" s="68">
        <f t="shared" si="30"/>
        <v>100</v>
      </c>
      <c r="K236" s="96"/>
    </row>
    <row r="237" spans="1:11" s="21" customFormat="1" ht="51" customHeight="1">
      <c r="A237" s="138"/>
      <c r="B237" s="138"/>
      <c r="C237" s="139"/>
      <c r="D237" s="139"/>
      <c r="E237" s="184"/>
      <c r="F237" s="49" t="s">
        <v>137</v>
      </c>
      <c r="G237" s="51" t="s">
        <v>14</v>
      </c>
      <c r="H237" s="68">
        <v>100</v>
      </c>
      <c r="I237" s="68">
        <v>100</v>
      </c>
      <c r="J237" s="68">
        <f t="shared" si="30"/>
        <v>100</v>
      </c>
      <c r="K237" s="96"/>
    </row>
    <row r="238" spans="1:11" s="21" customFormat="1" ht="72.75" customHeight="1">
      <c r="A238" s="138"/>
      <c r="B238" s="138"/>
      <c r="C238" s="139"/>
      <c r="D238" s="139"/>
      <c r="E238" s="184"/>
      <c r="F238" s="49" t="s">
        <v>142</v>
      </c>
      <c r="G238" s="51" t="s">
        <v>14</v>
      </c>
      <c r="H238" s="68">
        <v>50</v>
      </c>
      <c r="I238" s="68">
        <v>67</v>
      </c>
      <c r="J238" s="68">
        <f t="shared" si="30"/>
        <v>134</v>
      </c>
      <c r="K238" s="96"/>
    </row>
    <row r="239" spans="1:10" s="21" customFormat="1" ht="71.25" customHeight="1">
      <c r="A239" s="138"/>
      <c r="B239" s="138"/>
      <c r="C239" s="139"/>
      <c r="D239" s="139"/>
      <c r="E239" s="184"/>
      <c r="F239" s="49" t="s">
        <v>139</v>
      </c>
      <c r="G239" s="51" t="s">
        <v>14</v>
      </c>
      <c r="H239" s="68">
        <v>100</v>
      </c>
      <c r="I239" s="68">
        <v>100</v>
      </c>
      <c r="J239" s="68">
        <f t="shared" si="30"/>
        <v>100</v>
      </c>
    </row>
    <row r="240" spans="1:11" s="21" customFormat="1" ht="79.5" customHeight="1">
      <c r="A240" s="138"/>
      <c r="B240" s="138"/>
      <c r="C240" s="139"/>
      <c r="D240" s="139"/>
      <c r="E240" s="184"/>
      <c r="F240" s="49" t="s">
        <v>140</v>
      </c>
      <c r="G240" s="51" t="s">
        <v>14</v>
      </c>
      <c r="H240" s="68">
        <v>40</v>
      </c>
      <c r="I240" s="68">
        <v>33</v>
      </c>
      <c r="J240" s="68">
        <f t="shared" si="30"/>
        <v>82.5</v>
      </c>
      <c r="K240" s="96" t="s">
        <v>121</v>
      </c>
    </row>
    <row r="241" spans="1:10" s="21" customFormat="1" ht="44.25" customHeight="1">
      <c r="A241" s="110" t="s">
        <v>37</v>
      </c>
      <c r="B241" s="110" t="s">
        <v>134</v>
      </c>
      <c r="C241" s="112">
        <v>30</v>
      </c>
      <c r="D241" s="112">
        <v>28</v>
      </c>
      <c r="E241" s="183">
        <f>D241/C241*100</f>
        <v>93.33333333333333</v>
      </c>
      <c r="F241" s="67" t="s">
        <v>143</v>
      </c>
      <c r="G241" s="51" t="s">
        <v>14</v>
      </c>
      <c r="H241" s="68">
        <v>100</v>
      </c>
      <c r="I241" s="68">
        <v>100</v>
      </c>
      <c r="J241" s="68">
        <f aca="true" t="shared" si="31" ref="J241:J247">I241/H241*100</f>
        <v>100</v>
      </c>
    </row>
    <row r="242" spans="1:11" s="21" customFormat="1" ht="56.25" customHeight="1">
      <c r="A242" s="138"/>
      <c r="B242" s="138"/>
      <c r="C242" s="139"/>
      <c r="D242" s="139"/>
      <c r="E242" s="184"/>
      <c r="F242" s="103" t="s">
        <v>141</v>
      </c>
      <c r="G242" s="101" t="s">
        <v>117</v>
      </c>
      <c r="H242" s="102">
        <v>0</v>
      </c>
      <c r="I242" s="102">
        <v>0</v>
      </c>
      <c r="J242" s="102" t="e">
        <f t="shared" si="31"/>
        <v>#DIV/0!</v>
      </c>
      <c r="K242" s="96"/>
    </row>
    <row r="243" spans="1:11" s="21" customFormat="1" ht="34.5" customHeight="1">
      <c r="A243" s="138"/>
      <c r="B243" s="138"/>
      <c r="C243" s="139"/>
      <c r="D243" s="139"/>
      <c r="E243" s="184"/>
      <c r="F243" s="49" t="s">
        <v>136</v>
      </c>
      <c r="G243" s="51" t="s">
        <v>14</v>
      </c>
      <c r="H243" s="68">
        <v>100</v>
      </c>
      <c r="I243" s="68">
        <v>100</v>
      </c>
      <c r="J243" s="68">
        <f t="shared" si="31"/>
        <v>100</v>
      </c>
      <c r="K243" s="96"/>
    </row>
    <row r="244" spans="1:11" s="21" customFormat="1" ht="51" customHeight="1">
      <c r="A244" s="138"/>
      <c r="B244" s="138"/>
      <c r="C244" s="139"/>
      <c r="D244" s="139"/>
      <c r="E244" s="184"/>
      <c r="F244" s="49" t="s">
        <v>137</v>
      </c>
      <c r="G244" s="51" t="s">
        <v>14</v>
      </c>
      <c r="H244" s="68">
        <v>100</v>
      </c>
      <c r="I244" s="68">
        <v>90</v>
      </c>
      <c r="J244" s="68">
        <f t="shared" si="31"/>
        <v>90</v>
      </c>
      <c r="K244" s="96"/>
    </row>
    <row r="245" spans="1:11" s="21" customFormat="1" ht="72.75" customHeight="1">
      <c r="A245" s="138"/>
      <c r="B245" s="138"/>
      <c r="C245" s="139"/>
      <c r="D245" s="139"/>
      <c r="E245" s="184"/>
      <c r="F245" s="49" t="s">
        <v>142</v>
      </c>
      <c r="G245" s="51" t="s">
        <v>14</v>
      </c>
      <c r="H245" s="68">
        <v>50</v>
      </c>
      <c r="I245" s="68">
        <v>50</v>
      </c>
      <c r="J245" s="68">
        <f t="shared" si="31"/>
        <v>100</v>
      </c>
      <c r="K245" s="96"/>
    </row>
    <row r="246" spans="1:10" s="21" customFormat="1" ht="71.25" customHeight="1">
      <c r="A246" s="138"/>
      <c r="B246" s="138"/>
      <c r="C246" s="139"/>
      <c r="D246" s="139"/>
      <c r="E246" s="184"/>
      <c r="F246" s="49" t="s">
        <v>139</v>
      </c>
      <c r="G246" s="51" t="s">
        <v>14</v>
      </c>
      <c r="H246" s="68">
        <v>100</v>
      </c>
      <c r="I246" s="68">
        <v>100</v>
      </c>
      <c r="J246" s="68">
        <f t="shared" si="31"/>
        <v>100</v>
      </c>
    </row>
    <row r="247" spans="1:11" s="21" customFormat="1" ht="79.5" customHeight="1">
      <c r="A247" s="138"/>
      <c r="B247" s="138"/>
      <c r="C247" s="139"/>
      <c r="D247" s="139"/>
      <c r="E247" s="184"/>
      <c r="F247" s="49" t="s">
        <v>140</v>
      </c>
      <c r="G247" s="51" t="s">
        <v>14</v>
      </c>
      <c r="H247" s="68">
        <v>40</v>
      </c>
      <c r="I247" s="68">
        <v>10</v>
      </c>
      <c r="J247" s="68">
        <f t="shared" si="31"/>
        <v>25</v>
      </c>
      <c r="K247" s="96" t="s">
        <v>121</v>
      </c>
    </row>
    <row r="248" spans="1:10" s="21" customFormat="1" ht="45.75" customHeight="1">
      <c r="A248" s="110" t="s">
        <v>40</v>
      </c>
      <c r="B248" s="110" t="s">
        <v>134</v>
      </c>
      <c r="C248" s="112">
        <v>37</v>
      </c>
      <c r="D248" s="112">
        <v>37</v>
      </c>
      <c r="E248" s="183">
        <f>D248/C248*100</f>
        <v>100</v>
      </c>
      <c r="F248" s="67" t="s">
        <v>144</v>
      </c>
      <c r="G248" s="51" t="s">
        <v>14</v>
      </c>
      <c r="H248" s="68">
        <v>100</v>
      </c>
      <c r="I248" s="68">
        <v>100</v>
      </c>
      <c r="J248" s="68">
        <f aca="true" t="shared" si="32" ref="J248:J254">I248/H248*100</f>
        <v>100</v>
      </c>
    </row>
    <row r="249" spans="1:11" s="21" customFormat="1" ht="56.25" customHeight="1">
      <c r="A249" s="138"/>
      <c r="B249" s="138"/>
      <c r="C249" s="139"/>
      <c r="D249" s="139"/>
      <c r="E249" s="184"/>
      <c r="F249" s="103" t="s">
        <v>141</v>
      </c>
      <c r="G249" s="101" t="s">
        <v>117</v>
      </c>
      <c r="H249" s="102">
        <v>0</v>
      </c>
      <c r="I249" s="102">
        <v>0</v>
      </c>
      <c r="J249" s="102" t="e">
        <f t="shared" si="32"/>
        <v>#DIV/0!</v>
      </c>
      <c r="K249" s="96"/>
    </row>
    <row r="250" spans="1:11" s="21" customFormat="1" ht="34.5" customHeight="1">
      <c r="A250" s="138"/>
      <c r="B250" s="138"/>
      <c r="C250" s="139"/>
      <c r="D250" s="139"/>
      <c r="E250" s="184"/>
      <c r="F250" s="49" t="s">
        <v>136</v>
      </c>
      <c r="G250" s="51" t="s">
        <v>14</v>
      </c>
      <c r="H250" s="68">
        <v>100</v>
      </c>
      <c r="I250" s="68">
        <v>100</v>
      </c>
      <c r="J250" s="68">
        <f t="shared" si="32"/>
        <v>100</v>
      </c>
      <c r="K250" s="96"/>
    </row>
    <row r="251" spans="1:11" s="21" customFormat="1" ht="51" customHeight="1">
      <c r="A251" s="138"/>
      <c r="B251" s="138"/>
      <c r="C251" s="139"/>
      <c r="D251" s="139"/>
      <c r="E251" s="184"/>
      <c r="F251" s="49" t="s">
        <v>137</v>
      </c>
      <c r="G251" s="51" t="s">
        <v>14</v>
      </c>
      <c r="H251" s="68">
        <v>100</v>
      </c>
      <c r="I251" s="68">
        <v>93.7</v>
      </c>
      <c r="J251" s="68">
        <f t="shared" si="32"/>
        <v>93.7</v>
      </c>
      <c r="K251" s="96"/>
    </row>
    <row r="252" spans="1:11" s="21" customFormat="1" ht="72.75" customHeight="1">
      <c r="A252" s="138"/>
      <c r="B252" s="138"/>
      <c r="C252" s="139"/>
      <c r="D252" s="139"/>
      <c r="E252" s="184"/>
      <c r="F252" s="49" t="s">
        <v>142</v>
      </c>
      <c r="G252" s="51" t="s">
        <v>14</v>
      </c>
      <c r="H252" s="68">
        <v>50</v>
      </c>
      <c r="I252" s="68">
        <v>90</v>
      </c>
      <c r="J252" s="68">
        <f t="shared" si="32"/>
        <v>180</v>
      </c>
      <c r="K252" s="96"/>
    </row>
    <row r="253" spans="1:10" s="21" customFormat="1" ht="71.25" customHeight="1">
      <c r="A253" s="138"/>
      <c r="B253" s="138"/>
      <c r="C253" s="139"/>
      <c r="D253" s="139"/>
      <c r="E253" s="184"/>
      <c r="F253" s="49" t="s">
        <v>139</v>
      </c>
      <c r="G253" s="51" t="s">
        <v>14</v>
      </c>
      <c r="H253" s="68">
        <v>100</v>
      </c>
      <c r="I253" s="68">
        <v>100</v>
      </c>
      <c r="J253" s="68">
        <f t="shared" si="32"/>
        <v>100</v>
      </c>
    </row>
    <row r="254" spans="1:11" s="21" customFormat="1" ht="79.5" customHeight="1">
      <c r="A254" s="138"/>
      <c r="B254" s="138"/>
      <c r="C254" s="139"/>
      <c r="D254" s="139"/>
      <c r="E254" s="184"/>
      <c r="F254" s="49" t="s">
        <v>140</v>
      </c>
      <c r="G254" s="51" t="s">
        <v>14</v>
      </c>
      <c r="H254" s="68">
        <v>40</v>
      </c>
      <c r="I254" s="68">
        <v>0</v>
      </c>
      <c r="J254" s="68">
        <f t="shared" si="32"/>
        <v>0</v>
      </c>
      <c r="K254" s="96" t="s">
        <v>121</v>
      </c>
    </row>
    <row r="255" spans="1:10" s="21" customFormat="1" ht="48.75" customHeight="1">
      <c r="A255" s="110" t="s">
        <v>43</v>
      </c>
      <c r="B255" s="110" t="s">
        <v>134</v>
      </c>
      <c r="C255" s="112">
        <v>34</v>
      </c>
      <c r="D255" s="112">
        <v>34</v>
      </c>
      <c r="E255" s="183">
        <f>D255/C255*100</f>
        <v>100</v>
      </c>
      <c r="F255" s="67" t="s">
        <v>143</v>
      </c>
      <c r="G255" s="51" t="s">
        <v>14</v>
      </c>
      <c r="H255" s="68">
        <v>100</v>
      </c>
      <c r="I255" s="68">
        <v>0</v>
      </c>
      <c r="J255" s="68">
        <f aca="true" t="shared" si="33" ref="J255:J261">I255/H255*100</f>
        <v>0</v>
      </c>
    </row>
    <row r="256" spans="1:11" s="21" customFormat="1" ht="56.25" customHeight="1">
      <c r="A256" s="138"/>
      <c r="B256" s="138"/>
      <c r="C256" s="139"/>
      <c r="D256" s="139"/>
      <c r="E256" s="184"/>
      <c r="F256" s="103" t="s">
        <v>141</v>
      </c>
      <c r="G256" s="101" t="s">
        <v>117</v>
      </c>
      <c r="H256" s="102">
        <v>0</v>
      </c>
      <c r="I256" s="102">
        <v>0</v>
      </c>
      <c r="J256" s="102" t="e">
        <f t="shared" si="33"/>
        <v>#DIV/0!</v>
      </c>
      <c r="K256" s="96"/>
    </row>
    <row r="257" spans="1:11" s="21" customFormat="1" ht="34.5" customHeight="1">
      <c r="A257" s="138"/>
      <c r="B257" s="138"/>
      <c r="C257" s="139"/>
      <c r="D257" s="139"/>
      <c r="E257" s="184"/>
      <c r="F257" s="49" t="s">
        <v>136</v>
      </c>
      <c r="G257" s="51" t="s">
        <v>14</v>
      </c>
      <c r="H257" s="68">
        <v>100</v>
      </c>
      <c r="I257" s="68">
        <v>100</v>
      </c>
      <c r="J257" s="68">
        <f t="shared" si="33"/>
        <v>100</v>
      </c>
      <c r="K257" s="96"/>
    </row>
    <row r="258" spans="1:11" s="21" customFormat="1" ht="51" customHeight="1">
      <c r="A258" s="138"/>
      <c r="B258" s="138"/>
      <c r="C258" s="139"/>
      <c r="D258" s="139"/>
      <c r="E258" s="184"/>
      <c r="F258" s="49" t="s">
        <v>137</v>
      </c>
      <c r="G258" s="51" t="s">
        <v>14</v>
      </c>
      <c r="H258" s="68">
        <v>100</v>
      </c>
      <c r="I258" s="68">
        <v>100</v>
      </c>
      <c r="J258" s="68">
        <f t="shared" si="33"/>
        <v>100</v>
      </c>
      <c r="K258" s="96"/>
    </row>
    <row r="259" spans="1:11" s="21" customFormat="1" ht="72.75" customHeight="1">
      <c r="A259" s="138"/>
      <c r="B259" s="138"/>
      <c r="C259" s="139"/>
      <c r="D259" s="139"/>
      <c r="E259" s="184"/>
      <c r="F259" s="49" t="s">
        <v>142</v>
      </c>
      <c r="G259" s="51" t="s">
        <v>14</v>
      </c>
      <c r="H259" s="68">
        <v>50</v>
      </c>
      <c r="I259" s="68">
        <v>60</v>
      </c>
      <c r="J259" s="68">
        <f t="shared" si="33"/>
        <v>120</v>
      </c>
      <c r="K259" s="96"/>
    </row>
    <row r="260" spans="1:10" s="21" customFormat="1" ht="71.25" customHeight="1">
      <c r="A260" s="138"/>
      <c r="B260" s="138"/>
      <c r="C260" s="139"/>
      <c r="D260" s="139"/>
      <c r="E260" s="184"/>
      <c r="F260" s="49" t="s">
        <v>139</v>
      </c>
      <c r="G260" s="51" t="s">
        <v>14</v>
      </c>
      <c r="H260" s="68">
        <v>100</v>
      </c>
      <c r="I260" s="68">
        <v>80</v>
      </c>
      <c r="J260" s="68">
        <f t="shared" si="33"/>
        <v>80</v>
      </c>
    </row>
    <row r="261" spans="1:11" s="21" customFormat="1" ht="79.5" customHeight="1">
      <c r="A261" s="138"/>
      <c r="B261" s="138"/>
      <c r="C261" s="139"/>
      <c r="D261" s="139"/>
      <c r="E261" s="184"/>
      <c r="F261" s="49" t="s">
        <v>140</v>
      </c>
      <c r="G261" s="51" t="s">
        <v>14</v>
      </c>
      <c r="H261" s="68">
        <v>40</v>
      </c>
      <c r="I261" s="68">
        <v>0</v>
      </c>
      <c r="J261" s="68">
        <f t="shared" si="33"/>
        <v>0</v>
      </c>
      <c r="K261" s="96" t="s">
        <v>121</v>
      </c>
    </row>
    <row r="262" spans="1:10" s="21" customFormat="1" ht="48.75" customHeight="1">
      <c r="A262" s="110" t="s">
        <v>42</v>
      </c>
      <c r="B262" s="110" t="s">
        <v>134</v>
      </c>
      <c r="C262" s="112">
        <v>23</v>
      </c>
      <c r="D262" s="112">
        <v>23</v>
      </c>
      <c r="E262" s="183">
        <f>D262/C262*100</f>
        <v>100</v>
      </c>
      <c r="F262" s="67" t="s">
        <v>143</v>
      </c>
      <c r="G262" s="51" t="s">
        <v>14</v>
      </c>
      <c r="H262" s="68">
        <v>100</v>
      </c>
      <c r="I262" s="68">
        <v>0</v>
      </c>
      <c r="J262" s="68">
        <f aca="true" t="shared" si="34" ref="J262:J275">I262/H262*100</f>
        <v>0</v>
      </c>
    </row>
    <row r="263" spans="1:11" s="21" customFormat="1" ht="56.25" customHeight="1">
      <c r="A263" s="138"/>
      <c r="B263" s="138"/>
      <c r="C263" s="139"/>
      <c r="D263" s="139"/>
      <c r="E263" s="184"/>
      <c r="F263" s="103" t="s">
        <v>141</v>
      </c>
      <c r="G263" s="101" t="s">
        <v>117</v>
      </c>
      <c r="H263" s="102">
        <v>0</v>
      </c>
      <c r="I263" s="102">
        <v>0</v>
      </c>
      <c r="J263" s="102" t="e">
        <f t="shared" si="34"/>
        <v>#DIV/0!</v>
      </c>
      <c r="K263" s="96"/>
    </row>
    <row r="264" spans="1:11" s="21" customFormat="1" ht="34.5" customHeight="1">
      <c r="A264" s="138"/>
      <c r="B264" s="138"/>
      <c r="C264" s="139"/>
      <c r="D264" s="139"/>
      <c r="E264" s="184"/>
      <c r="F264" s="49" t="s">
        <v>136</v>
      </c>
      <c r="G264" s="51" t="s">
        <v>14</v>
      </c>
      <c r="H264" s="68">
        <v>100</v>
      </c>
      <c r="I264" s="68">
        <v>100</v>
      </c>
      <c r="J264" s="68">
        <f t="shared" si="34"/>
        <v>100</v>
      </c>
      <c r="K264" s="96"/>
    </row>
    <row r="265" spans="1:11" s="21" customFormat="1" ht="51" customHeight="1">
      <c r="A265" s="138"/>
      <c r="B265" s="138"/>
      <c r="C265" s="139"/>
      <c r="D265" s="139"/>
      <c r="E265" s="184"/>
      <c r="F265" s="49" t="s">
        <v>137</v>
      </c>
      <c r="G265" s="51" t="s">
        <v>14</v>
      </c>
      <c r="H265" s="68">
        <v>100</v>
      </c>
      <c r="I265" s="68">
        <v>100</v>
      </c>
      <c r="J265" s="68">
        <f t="shared" si="34"/>
        <v>100</v>
      </c>
      <c r="K265" s="96"/>
    </row>
    <row r="266" spans="1:11" s="21" customFormat="1" ht="72.75" customHeight="1">
      <c r="A266" s="138"/>
      <c r="B266" s="138"/>
      <c r="C266" s="139"/>
      <c r="D266" s="139"/>
      <c r="E266" s="184"/>
      <c r="F266" s="49" t="s">
        <v>142</v>
      </c>
      <c r="G266" s="51" t="s">
        <v>14</v>
      </c>
      <c r="H266" s="68">
        <v>50</v>
      </c>
      <c r="I266" s="68">
        <v>67</v>
      </c>
      <c r="J266" s="68">
        <f t="shared" si="34"/>
        <v>134</v>
      </c>
      <c r="K266" s="96"/>
    </row>
    <row r="267" spans="1:10" s="21" customFormat="1" ht="71.25" customHeight="1">
      <c r="A267" s="138"/>
      <c r="B267" s="138"/>
      <c r="C267" s="139"/>
      <c r="D267" s="139"/>
      <c r="E267" s="184"/>
      <c r="F267" s="49" t="s">
        <v>139</v>
      </c>
      <c r="G267" s="51" t="s">
        <v>14</v>
      </c>
      <c r="H267" s="68">
        <v>100</v>
      </c>
      <c r="I267" s="68">
        <v>67</v>
      </c>
      <c r="J267" s="68">
        <f t="shared" si="34"/>
        <v>67</v>
      </c>
    </row>
    <row r="268" spans="1:11" s="21" customFormat="1" ht="79.5" customHeight="1">
      <c r="A268" s="138"/>
      <c r="B268" s="138"/>
      <c r="C268" s="139"/>
      <c r="D268" s="139"/>
      <c r="E268" s="184"/>
      <c r="F268" s="49" t="s">
        <v>140</v>
      </c>
      <c r="G268" s="51" t="s">
        <v>14</v>
      </c>
      <c r="H268" s="68">
        <v>40</v>
      </c>
      <c r="I268" s="68">
        <v>17</v>
      </c>
      <c r="J268" s="68">
        <f t="shared" si="34"/>
        <v>42.5</v>
      </c>
      <c r="K268" s="96" t="s">
        <v>121</v>
      </c>
    </row>
    <row r="269" spans="1:10" s="21" customFormat="1" ht="33" customHeight="1">
      <c r="A269" s="168" t="s">
        <v>148</v>
      </c>
      <c r="B269" s="168" t="s">
        <v>145</v>
      </c>
      <c r="C269" s="171">
        <f>C276+C283+C290+C297+C304+C311+C318+C325+C332+C339+C346+C353+C360+C367+C374+C381+C388+C395+C402+C409+C416</f>
        <v>1309</v>
      </c>
      <c r="D269" s="171">
        <f>D276+D283+D290+D297+D304+D311+D318+D325+D332+D339+D346+D353+D360+D367+D374+D381+D388+D395+D402+D409+D416</f>
        <v>1318</v>
      </c>
      <c r="E269" s="174">
        <f>D269/C269*100</f>
        <v>100.68754774637128</v>
      </c>
      <c r="F269" s="37" t="s">
        <v>107</v>
      </c>
      <c r="G269" s="24" t="s">
        <v>14</v>
      </c>
      <c r="H269" s="28">
        <f aca="true" t="shared" si="35" ref="H269:I275">(H276+H283+H290+H297+H304+H311+H318+H325+H332+H339+H346+H353+H360+H367+H374+H381+H388+H395+H402+H409+H416)/21</f>
        <v>100</v>
      </c>
      <c r="I269" s="28">
        <f t="shared" si="35"/>
        <v>99.52380952380952</v>
      </c>
      <c r="J269" s="28">
        <f t="shared" si="34"/>
        <v>99.52380952380952</v>
      </c>
    </row>
    <row r="270" spans="1:10" s="21" customFormat="1" ht="67.5" customHeight="1">
      <c r="A270" s="169"/>
      <c r="B270" s="172"/>
      <c r="C270" s="172"/>
      <c r="D270" s="172"/>
      <c r="E270" s="175"/>
      <c r="F270" s="48" t="s">
        <v>106</v>
      </c>
      <c r="G270" s="24" t="s">
        <v>14</v>
      </c>
      <c r="H270" s="28">
        <f t="shared" si="35"/>
        <v>100</v>
      </c>
      <c r="I270" s="28">
        <f t="shared" si="35"/>
        <v>98.52380952380952</v>
      </c>
      <c r="J270" s="28">
        <f t="shared" si="34"/>
        <v>98.52380952380952</v>
      </c>
    </row>
    <row r="271" spans="1:10" s="21" customFormat="1" ht="68.25" customHeight="1">
      <c r="A271" s="169"/>
      <c r="B271" s="172"/>
      <c r="C271" s="172"/>
      <c r="D271" s="172"/>
      <c r="E271" s="175"/>
      <c r="F271" s="38" t="s">
        <v>108</v>
      </c>
      <c r="G271" s="24" t="s">
        <v>14</v>
      </c>
      <c r="H271" s="28">
        <f t="shared" si="35"/>
        <v>50</v>
      </c>
      <c r="I271" s="28">
        <f t="shared" si="35"/>
        <v>56.852380952380955</v>
      </c>
      <c r="J271" s="28">
        <f t="shared" si="34"/>
        <v>113.70476190476191</v>
      </c>
    </row>
    <row r="272" spans="1:10" s="21" customFormat="1" ht="68.25" customHeight="1">
      <c r="A272" s="169"/>
      <c r="B272" s="172"/>
      <c r="C272" s="172"/>
      <c r="D272" s="172"/>
      <c r="E272" s="175"/>
      <c r="F272" s="38" t="s">
        <v>109</v>
      </c>
      <c r="G272" s="24" t="s">
        <v>14</v>
      </c>
      <c r="H272" s="28">
        <f t="shared" si="35"/>
        <v>100</v>
      </c>
      <c r="I272" s="28">
        <f t="shared" si="35"/>
        <v>92.23809523809524</v>
      </c>
      <c r="J272" s="28">
        <f t="shared" si="34"/>
        <v>92.23809523809524</v>
      </c>
    </row>
    <row r="273" spans="1:10" s="21" customFormat="1" ht="75" customHeight="1">
      <c r="A273" s="169"/>
      <c r="B273" s="172"/>
      <c r="C273" s="172"/>
      <c r="D273" s="172"/>
      <c r="E273" s="175"/>
      <c r="F273" s="38" t="s">
        <v>110</v>
      </c>
      <c r="G273" s="24" t="s">
        <v>14</v>
      </c>
      <c r="H273" s="28">
        <f t="shared" si="35"/>
        <v>40</v>
      </c>
      <c r="I273" s="28">
        <f t="shared" si="35"/>
        <v>6.190476190476191</v>
      </c>
      <c r="J273" s="28">
        <f t="shared" si="34"/>
        <v>15.476190476190476</v>
      </c>
    </row>
    <row r="274" spans="1:10" s="21" customFormat="1" ht="53.25" customHeight="1">
      <c r="A274" s="169"/>
      <c r="B274" s="172"/>
      <c r="C274" s="172"/>
      <c r="D274" s="172"/>
      <c r="E274" s="175"/>
      <c r="F274" s="38" t="s">
        <v>146</v>
      </c>
      <c r="G274" s="24" t="s">
        <v>14</v>
      </c>
      <c r="H274" s="28">
        <f t="shared" si="35"/>
        <v>100</v>
      </c>
      <c r="I274" s="28">
        <f t="shared" si="35"/>
        <v>97.61904761904762</v>
      </c>
      <c r="J274" s="28">
        <f t="shared" si="34"/>
        <v>97.61904761904762</v>
      </c>
    </row>
    <row r="275" spans="1:10" s="21" customFormat="1" ht="54" customHeight="1">
      <c r="A275" s="169"/>
      <c r="B275" s="172"/>
      <c r="C275" s="172"/>
      <c r="D275" s="172"/>
      <c r="E275" s="175"/>
      <c r="F275" s="38" t="s">
        <v>147</v>
      </c>
      <c r="G275" s="24" t="s">
        <v>14</v>
      </c>
      <c r="H275" s="28">
        <f t="shared" si="35"/>
        <v>0</v>
      </c>
      <c r="I275" s="28">
        <f t="shared" si="35"/>
        <v>0</v>
      </c>
      <c r="J275" s="28" t="e">
        <f t="shared" si="34"/>
        <v>#DIV/0!</v>
      </c>
    </row>
    <row r="276" spans="1:10" s="21" customFormat="1" ht="37.5" customHeight="1">
      <c r="A276" s="110" t="s">
        <v>114</v>
      </c>
      <c r="B276" s="110" t="s">
        <v>145</v>
      </c>
      <c r="C276" s="112">
        <v>31</v>
      </c>
      <c r="D276" s="112">
        <v>27</v>
      </c>
      <c r="E276" s="183">
        <f>D276/C276*100</f>
        <v>87.09677419354838</v>
      </c>
      <c r="F276" s="67" t="s">
        <v>107</v>
      </c>
      <c r="G276" s="51" t="s">
        <v>14</v>
      </c>
      <c r="H276" s="68">
        <v>100</v>
      </c>
      <c r="I276" s="68">
        <v>100</v>
      </c>
      <c r="J276" s="68">
        <f aca="true" t="shared" si="36" ref="J276:J319">I276/H276*100</f>
        <v>100</v>
      </c>
    </row>
    <row r="277" spans="1:10" s="21" customFormat="1" ht="67.5" customHeight="1">
      <c r="A277" s="138"/>
      <c r="B277" s="138"/>
      <c r="C277" s="139"/>
      <c r="D277" s="139"/>
      <c r="E277" s="184"/>
      <c r="F277" s="72" t="s">
        <v>106</v>
      </c>
      <c r="G277" s="51" t="s">
        <v>14</v>
      </c>
      <c r="H277" s="68">
        <v>100</v>
      </c>
      <c r="I277" s="68">
        <v>100</v>
      </c>
      <c r="J277" s="68">
        <f t="shared" si="36"/>
        <v>100</v>
      </c>
    </row>
    <row r="278" spans="1:10" s="21" customFormat="1" ht="68.25" customHeight="1">
      <c r="A278" s="138"/>
      <c r="B278" s="138"/>
      <c r="C278" s="139"/>
      <c r="D278" s="139"/>
      <c r="E278" s="184"/>
      <c r="F278" s="49" t="s">
        <v>108</v>
      </c>
      <c r="G278" s="51" t="s">
        <v>14</v>
      </c>
      <c r="H278" s="68">
        <v>50</v>
      </c>
      <c r="I278" s="68">
        <v>50</v>
      </c>
      <c r="J278" s="68">
        <f t="shared" si="36"/>
        <v>100</v>
      </c>
    </row>
    <row r="279" spans="1:10" s="21" customFormat="1" ht="68.25" customHeight="1">
      <c r="A279" s="138"/>
      <c r="B279" s="138"/>
      <c r="C279" s="139"/>
      <c r="D279" s="139"/>
      <c r="E279" s="184"/>
      <c r="F279" s="49" t="s">
        <v>109</v>
      </c>
      <c r="G279" s="51" t="s">
        <v>14</v>
      </c>
      <c r="H279" s="68">
        <v>100</v>
      </c>
      <c r="I279" s="68">
        <v>100</v>
      </c>
      <c r="J279" s="68">
        <f t="shared" si="36"/>
        <v>100</v>
      </c>
    </row>
    <row r="280" spans="1:11" s="21" customFormat="1" ht="80.25" customHeight="1">
      <c r="A280" s="138"/>
      <c r="B280" s="138"/>
      <c r="C280" s="139"/>
      <c r="D280" s="139"/>
      <c r="E280" s="184"/>
      <c r="F280" s="49" t="s">
        <v>110</v>
      </c>
      <c r="G280" s="51" t="s">
        <v>14</v>
      </c>
      <c r="H280" s="68">
        <v>40</v>
      </c>
      <c r="I280" s="68">
        <v>0</v>
      </c>
      <c r="J280" s="68">
        <f t="shared" si="36"/>
        <v>0</v>
      </c>
      <c r="K280" s="96" t="s">
        <v>115</v>
      </c>
    </row>
    <row r="281" spans="1:11" s="21" customFormat="1" ht="50.25" customHeight="1">
      <c r="A281" s="138"/>
      <c r="B281" s="138"/>
      <c r="C281" s="139"/>
      <c r="D281" s="139"/>
      <c r="E281" s="184"/>
      <c r="F281" s="49" t="s">
        <v>146</v>
      </c>
      <c r="G281" s="51" t="s">
        <v>14</v>
      </c>
      <c r="H281" s="68">
        <v>100</v>
      </c>
      <c r="I281" s="68">
        <v>50</v>
      </c>
      <c r="J281" s="68">
        <f t="shared" si="36"/>
        <v>50</v>
      </c>
      <c r="K281" s="96" t="s">
        <v>116</v>
      </c>
    </row>
    <row r="282" spans="1:11" s="21" customFormat="1" ht="54" customHeight="1">
      <c r="A282" s="138"/>
      <c r="B282" s="138"/>
      <c r="C282" s="139"/>
      <c r="D282" s="139"/>
      <c r="E282" s="184"/>
      <c r="F282" s="100" t="s">
        <v>147</v>
      </c>
      <c r="G282" s="101" t="s">
        <v>117</v>
      </c>
      <c r="H282" s="102">
        <v>0</v>
      </c>
      <c r="I282" s="102">
        <v>0</v>
      </c>
      <c r="J282" s="102" t="e">
        <f t="shared" si="36"/>
        <v>#DIV/0!</v>
      </c>
      <c r="K282" s="96"/>
    </row>
    <row r="283" spans="1:10" s="21" customFormat="1" ht="37.5" customHeight="1">
      <c r="A283" s="110" t="s">
        <v>122</v>
      </c>
      <c r="B283" s="110" t="s">
        <v>145</v>
      </c>
      <c r="C283" s="112">
        <v>25</v>
      </c>
      <c r="D283" s="112">
        <v>31</v>
      </c>
      <c r="E283" s="183">
        <f>D283/C283*100</f>
        <v>124</v>
      </c>
      <c r="F283" s="67" t="s">
        <v>107</v>
      </c>
      <c r="G283" s="51" t="s">
        <v>14</v>
      </c>
      <c r="H283" s="68">
        <v>100</v>
      </c>
      <c r="I283" s="68">
        <v>100</v>
      </c>
      <c r="J283" s="68">
        <f t="shared" si="36"/>
        <v>100</v>
      </c>
    </row>
    <row r="284" spans="1:10" s="21" customFormat="1" ht="67.5" customHeight="1">
      <c r="A284" s="138"/>
      <c r="B284" s="138"/>
      <c r="C284" s="139"/>
      <c r="D284" s="139"/>
      <c r="E284" s="184"/>
      <c r="F284" s="72" t="s">
        <v>106</v>
      </c>
      <c r="G284" s="51" t="s">
        <v>14</v>
      </c>
      <c r="H284" s="68">
        <v>100</v>
      </c>
      <c r="I284" s="68">
        <v>100</v>
      </c>
      <c r="J284" s="68">
        <f t="shared" si="36"/>
        <v>100</v>
      </c>
    </row>
    <row r="285" spans="1:10" s="21" customFormat="1" ht="68.25" customHeight="1">
      <c r="A285" s="138"/>
      <c r="B285" s="138"/>
      <c r="C285" s="139"/>
      <c r="D285" s="139"/>
      <c r="E285" s="184"/>
      <c r="F285" s="49" t="s">
        <v>108</v>
      </c>
      <c r="G285" s="51" t="s">
        <v>14</v>
      </c>
      <c r="H285" s="68">
        <v>50</v>
      </c>
      <c r="I285" s="68">
        <v>50</v>
      </c>
      <c r="J285" s="68">
        <f t="shared" si="36"/>
        <v>100</v>
      </c>
    </row>
    <row r="286" spans="1:10" s="21" customFormat="1" ht="68.25" customHeight="1">
      <c r="A286" s="138"/>
      <c r="B286" s="138"/>
      <c r="C286" s="139"/>
      <c r="D286" s="139"/>
      <c r="E286" s="184"/>
      <c r="F286" s="49" t="s">
        <v>109</v>
      </c>
      <c r="G286" s="51" t="s">
        <v>14</v>
      </c>
      <c r="H286" s="68">
        <v>100</v>
      </c>
      <c r="I286" s="68">
        <v>100</v>
      </c>
      <c r="J286" s="68">
        <f t="shared" si="36"/>
        <v>100</v>
      </c>
    </row>
    <row r="287" spans="1:11" s="21" customFormat="1" ht="80.25" customHeight="1">
      <c r="A287" s="138"/>
      <c r="B287" s="138"/>
      <c r="C287" s="139"/>
      <c r="D287" s="139"/>
      <c r="E287" s="184"/>
      <c r="F287" s="49" t="s">
        <v>110</v>
      </c>
      <c r="G287" s="51" t="s">
        <v>14</v>
      </c>
      <c r="H287" s="68">
        <v>40</v>
      </c>
      <c r="I287" s="68">
        <v>0</v>
      </c>
      <c r="J287" s="68">
        <f t="shared" si="36"/>
        <v>0</v>
      </c>
      <c r="K287" s="96" t="s">
        <v>115</v>
      </c>
    </row>
    <row r="288" spans="1:11" s="21" customFormat="1" ht="50.25" customHeight="1">
      <c r="A288" s="138"/>
      <c r="B288" s="138"/>
      <c r="C288" s="139"/>
      <c r="D288" s="139"/>
      <c r="E288" s="184"/>
      <c r="F288" s="49" t="s">
        <v>146</v>
      </c>
      <c r="G288" s="51" t="s">
        <v>14</v>
      </c>
      <c r="H288" s="68">
        <v>100</v>
      </c>
      <c r="I288" s="68">
        <v>100</v>
      </c>
      <c r="J288" s="68">
        <f>I288/H288*100</f>
        <v>100</v>
      </c>
      <c r="K288" s="96"/>
    </row>
    <row r="289" spans="1:11" s="21" customFormat="1" ht="54" customHeight="1">
      <c r="A289" s="138"/>
      <c r="B289" s="138"/>
      <c r="C289" s="139"/>
      <c r="D289" s="139"/>
      <c r="E289" s="184"/>
      <c r="F289" s="100" t="s">
        <v>147</v>
      </c>
      <c r="G289" s="101" t="s">
        <v>117</v>
      </c>
      <c r="H289" s="102">
        <v>0</v>
      </c>
      <c r="I289" s="102">
        <v>0</v>
      </c>
      <c r="J289" s="102" t="e">
        <f>I289/H289*100</f>
        <v>#DIV/0!</v>
      </c>
      <c r="K289" s="96"/>
    </row>
    <row r="290" spans="1:10" s="21" customFormat="1" ht="37.5" customHeight="1">
      <c r="A290" s="110" t="s">
        <v>123</v>
      </c>
      <c r="B290" s="110" t="s">
        <v>145</v>
      </c>
      <c r="C290" s="112">
        <v>25</v>
      </c>
      <c r="D290" s="112">
        <v>24</v>
      </c>
      <c r="E290" s="183">
        <f>D290/C290*100</f>
        <v>96</v>
      </c>
      <c r="F290" s="67" t="s">
        <v>107</v>
      </c>
      <c r="G290" s="51" t="s">
        <v>14</v>
      </c>
      <c r="H290" s="68">
        <v>100</v>
      </c>
      <c r="I290" s="68">
        <v>100</v>
      </c>
      <c r="J290" s="68">
        <f t="shared" si="36"/>
        <v>100</v>
      </c>
    </row>
    <row r="291" spans="1:10" s="21" customFormat="1" ht="67.5" customHeight="1">
      <c r="A291" s="138"/>
      <c r="B291" s="138"/>
      <c r="C291" s="139"/>
      <c r="D291" s="139"/>
      <c r="E291" s="184"/>
      <c r="F291" s="72" t="s">
        <v>106</v>
      </c>
      <c r="G291" s="51" t="s">
        <v>14</v>
      </c>
      <c r="H291" s="68">
        <v>100</v>
      </c>
      <c r="I291" s="68">
        <v>100</v>
      </c>
      <c r="J291" s="68">
        <f t="shared" si="36"/>
        <v>100</v>
      </c>
    </row>
    <row r="292" spans="1:10" s="21" customFormat="1" ht="68.25" customHeight="1">
      <c r="A292" s="138"/>
      <c r="B292" s="138"/>
      <c r="C292" s="139"/>
      <c r="D292" s="139"/>
      <c r="E292" s="184"/>
      <c r="F292" s="49" t="s">
        <v>108</v>
      </c>
      <c r="G292" s="51" t="s">
        <v>14</v>
      </c>
      <c r="H292" s="68">
        <v>50</v>
      </c>
      <c r="I292" s="68">
        <v>70</v>
      </c>
      <c r="J292" s="68">
        <f t="shared" si="36"/>
        <v>140</v>
      </c>
    </row>
    <row r="293" spans="1:11" s="21" customFormat="1" ht="68.25" customHeight="1">
      <c r="A293" s="138"/>
      <c r="B293" s="138"/>
      <c r="C293" s="139"/>
      <c r="D293" s="139"/>
      <c r="E293" s="184"/>
      <c r="F293" s="49" t="s">
        <v>109</v>
      </c>
      <c r="G293" s="51" t="s">
        <v>14</v>
      </c>
      <c r="H293" s="68">
        <v>100</v>
      </c>
      <c r="I293" s="68">
        <v>70</v>
      </c>
      <c r="J293" s="68">
        <f t="shared" si="36"/>
        <v>70</v>
      </c>
      <c r="K293" s="96" t="s">
        <v>118</v>
      </c>
    </row>
    <row r="294" spans="1:11" s="21" customFormat="1" ht="80.25" customHeight="1">
      <c r="A294" s="138"/>
      <c r="B294" s="138"/>
      <c r="C294" s="139"/>
      <c r="D294" s="139"/>
      <c r="E294" s="184"/>
      <c r="F294" s="49" t="s">
        <v>110</v>
      </c>
      <c r="G294" s="51" t="s">
        <v>14</v>
      </c>
      <c r="H294" s="68">
        <v>40</v>
      </c>
      <c r="I294" s="68">
        <v>0</v>
      </c>
      <c r="J294" s="68">
        <f t="shared" si="36"/>
        <v>0</v>
      </c>
      <c r="K294" s="96" t="s">
        <v>115</v>
      </c>
    </row>
    <row r="295" spans="1:11" s="21" customFormat="1" ht="50.25" customHeight="1">
      <c r="A295" s="138"/>
      <c r="B295" s="138"/>
      <c r="C295" s="139"/>
      <c r="D295" s="139"/>
      <c r="E295" s="184"/>
      <c r="F295" s="49" t="s">
        <v>146</v>
      </c>
      <c r="G295" s="51" t="s">
        <v>14</v>
      </c>
      <c r="H295" s="68">
        <v>100</v>
      </c>
      <c r="I295" s="68">
        <v>100</v>
      </c>
      <c r="J295" s="68">
        <f t="shared" si="36"/>
        <v>100</v>
      </c>
      <c r="K295" s="96"/>
    </row>
    <row r="296" spans="1:11" s="21" customFormat="1" ht="54" customHeight="1">
      <c r="A296" s="138"/>
      <c r="B296" s="138"/>
      <c r="C296" s="139"/>
      <c r="D296" s="139"/>
      <c r="E296" s="184"/>
      <c r="F296" s="100" t="s">
        <v>147</v>
      </c>
      <c r="G296" s="101" t="s">
        <v>117</v>
      </c>
      <c r="H296" s="102">
        <v>0</v>
      </c>
      <c r="I296" s="102">
        <v>0</v>
      </c>
      <c r="J296" s="102" t="e">
        <f t="shared" si="36"/>
        <v>#DIV/0!</v>
      </c>
      <c r="K296" s="96"/>
    </row>
    <row r="297" spans="1:10" s="21" customFormat="1" ht="37.5" customHeight="1">
      <c r="A297" s="110" t="s">
        <v>124</v>
      </c>
      <c r="B297" s="110" t="s">
        <v>145</v>
      </c>
      <c r="C297" s="112">
        <v>51</v>
      </c>
      <c r="D297" s="112">
        <v>51</v>
      </c>
      <c r="E297" s="183">
        <f>D297/C297*100</f>
        <v>100</v>
      </c>
      <c r="F297" s="67" t="s">
        <v>107</v>
      </c>
      <c r="G297" s="51" t="s">
        <v>14</v>
      </c>
      <c r="H297" s="68">
        <v>100</v>
      </c>
      <c r="I297" s="68">
        <v>100</v>
      </c>
      <c r="J297" s="68">
        <f t="shared" si="36"/>
        <v>100</v>
      </c>
    </row>
    <row r="298" spans="1:11" s="21" customFormat="1" ht="67.5" customHeight="1">
      <c r="A298" s="138"/>
      <c r="B298" s="138"/>
      <c r="C298" s="139"/>
      <c r="D298" s="139"/>
      <c r="E298" s="184"/>
      <c r="F298" s="72" t="s">
        <v>106</v>
      </c>
      <c r="G298" s="51" t="s">
        <v>14</v>
      </c>
      <c r="H298" s="68">
        <v>100</v>
      </c>
      <c r="I298" s="68">
        <v>83.3</v>
      </c>
      <c r="J298" s="68">
        <f t="shared" si="36"/>
        <v>83.3</v>
      </c>
      <c r="K298" s="96" t="s">
        <v>119</v>
      </c>
    </row>
    <row r="299" spans="1:11" s="21" customFormat="1" ht="68.25" customHeight="1">
      <c r="A299" s="138"/>
      <c r="B299" s="138"/>
      <c r="C299" s="139"/>
      <c r="D299" s="139"/>
      <c r="E299" s="184"/>
      <c r="F299" s="49" t="s">
        <v>108</v>
      </c>
      <c r="G299" s="51" t="s">
        <v>14</v>
      </c>
      <c r="H299" s="68">
        <v>50</v>
      </c>
      <c r="I299" s="68">
        <v>33.3</v>
      </c>
      <c r="J299" s="68">
        <f t="shared" si="36"/>
        <v>66.6</v>
      </c>
      <c r="K299" s="96" t="s">
        <v>120</v>
      </c>
    </row>
    <row r="300" spans="1:11" s="21" customFormat="1" ht="68.25" customHeight="1">
      <c r="A300" s="138"/>
      <c r="B300" s="138"/>
      <c r="C300" s="139"/>
      <c r="D300" s="139"/>
      <c r="E300" s="184"/>
      <c r="F300" s="49" t="s">
        <v>109</v>
      </c>
      <c r="G300" s="51" t="s">
        <v>14</v>
      </c>
      <c r="H300" s="68">
        <v>100</v>
      </c>
      <c r="I300" s="68">
        <v>100</v>
      </c>
      <c r="J300" s="68">
        <f t="shared" si="36"/>
        <v>100</v>
      </c>
      <c r="K300" s="96"/>
    </row>
    <row r="301" spans="1:11" s="21" customFormat="1" ht="80.25" customHeight="1">
      <c r="A301" s="138"/>
      <c r="B301" s="138"/>
      <c r="C301" s="139"/>
      <c r="D301" s="139"/>
      <c r="E301" s="184"/>
      <c r="F301" s="49" t="s">
        <v>110</v>
      </c>
      <c r="G301" s="51" t="s">
        <v>14</v>
      </c>
      <c r="H301" s="68">
        <v>40</v>
      </c>
      <c r="I301" s="68">
        <v>0</v>
      </c>
      <c r="J301" s="68">
        <f t="shared" si="36"/>
        <v>0</v>
      </c>
      <c r="K301" s="96" t="s">
        <v>121</v>
      </c>
    </row>
    <row r="302" spans="1:11" s="21" customFormat="1" ht="50.25" customHeight="1">
      <c r="A302" s="138"/>
      <c r="B302" s="138"/>
      <c r="C302" s="139"/>
      <c r="D302" s="139"/>
      <c r="E302" s="184"/>
      <c r="F302" s="49" t="s">
        <v>146</v>
      </c>
      <c r="G302" s="51" t="s">
        <v>14</v>
      </c>
      <c r="H302" s="68">
        <v>100</v>
      </c>
      <c r="I302" s="68">
        <v>100</v>
      </c>
      <c r="J302" s="68">
        <f>I302/H302*100</f>
        <v>100</v>
      </c>
      <c r="K302" s="96"/>
    </row>
    <row r="303" spans="1:11" s="21" customFormat="1" ht="54" customHeight="1">
      <c r="A303" s="138"/>
      <c r="B303" s="138"/>
      <c r="C303" s="139"/>
      <c r="D303" s="139"/>
      <c r="E303" s="184"/>
      <c r="F303" s="100" t="s">
        <v>147</v>
      </c>
      <c r="G303" s="101" t="s">
        <v>117</v>
      </c>
      <c r="H303" s="102">
        <v>0</v>
      </c>
      <c r="I303" s="102">
        <v>0</v>
      </c>
      <c r="J303" s="102" t="e">
        <f>I303/H303*100</f>
        <v>#DIV/0!</v>
      </c>
      <c r="K303" s="96"/>
    </row>
    <row r="304" spans="1:10" s="21" customFormat="1" ht="37.5" customHeight="1">
      <c r="A304" s="110" t="s">
        <v>125</v>
      </c>
      <c r="B304" s="110" t="s">
        <v>145</v>
      </c>
      <c r="C304" s="112">
        <v>7</v>
      </c>
      <c r="D304" s="112">
        <v>7</v>
      </c>
      <c r="E304" s="183">
        <f>D304/C304*100</f>
        <v>100</v>
      </c>
      <c r="F304" s="67" t="s">
        <v>107</v>
      </c>
      <c r="G304" s="51" t="s">
        <v>14</v>
      </c>
      <c r="H304" s="68">
        <v>100</v>
      </c>
      <c r="I304" s="68">
        <v>100</v>
      </c>
      <c r="J304" s="68">
        <f t="shared" si="36"/>
        <v>100</v>
      </c>
    </row>
    <row r="305" spans="1:11" s="21" customFormat="1" ht="67.5" customHeight="1">
      <c r="A305" s="138"/>
      <c r="B305" s="138"/>
      <c r="C305" s="139"/>
      <c r="D305" s="139"/>
      <c r="E305" s="184"/>
      <c r="F305" s="72" t="s">
        <v>106</v>
      </c>
      <c r="G305" s="51" t="s">
        <v>14</v>
      </c>
      <c r="H305" s="68">
        <v>100</v>
      </c>
      <c r="I305" s="68">
        <v>100</v>
      </c>
      <c r="J305" s="68">
        <f t="shared" si="36"/>
        <v>100</v>
      </c>
      <c r="K305" s="96"/>
    </row>
    <row r="306" spans="1:11" s="21" customFormat="1" ht="68.25" customHeight="1">
      <c r="A306" s="138"/>
      <c r="B306" s="138"/>
      <c r="C306" s="139"/>
      <c r="D306" s="139"/>
      <c r="E306" s="184"/>
      <c r="F306" s="49" t="s">
        <v>108</v>
      </c>
      <c r="G306" s="51" t="s">
        <v>14</v>
      </c>
      <c r="H306" s="68">
        <v>50</v>
      </c>
      <c r="I306" s="68">
        <v>50</v>
      </c>
      <c r="J306" s="68">
        <f t="shared" si="36"/>
        <v>100</v>
      </c>
      <c r="K306" s="96"/>
    </row>
    <row r="307" spans="1:11" s="21" customFormat="1" ht="68.25" customHeight="1">
      <c r="A307" s="138"/>
      <c r="B307" s="138"/>
      <c r="C307" s="139"/>
      <c r="D307" s="139"/>
      <c r="E307" s="184"/>
      <c r="F307" s="49" t="s">
        <v>109</v>
      </c>
      <c r="G307" s="51" t="s">
        <v>14</v>
      </c>
      <c r="H307" s="68">
        <v>100</v>
      </c>
      <c r="I307" s="68">
        <v>100</v>
      </c>
      <c r="J307" s="68">
        <f t="shared" si="36"/>
        <v>100</v>
      </c>
      <c r="K307" s="96"/>
    </row>
    <row r="308" spans="1:11" s="21" customFormat="1" ht="80.25" customHeight="1">
      <c r="A308" s="138"/>
      <c r="B308" s="138"/>
      <c r="C308" s="139"/>
      <c r="D308" s="139"/>
      <c r="E308" s="184"/>
      <c r="F308" s="49" t="s">
        <v>110</v>
      </c>
      <c r="G308" s="51" t="s">
        <v>14</v>
      </c>
      <c r="H308" s="68">
        <v>40</v>
      </c>
      <c r="I308" s="68">
        <v>0</v>
      </c>
      <c r="J308" s="68">
        <f t="shared" si="36"/>
        <v>0</v>
      </c>
      <c r="K308" s="96" t="s">
        <v>121</v>
      </c>
    </row>
    <row r="309" spans="1:11" s="21" customFormat="1" ht="50.25" customHeight="1">
      <c r="A309" s="138"/>
      <c r="B309" s="138"/>
      <c r="C309" s="139"/>
      <c r="D309" s="139"/>
      <c r="E309" s="184"/>
      <c r="F309" s="49" t="s">
        <v>146</v>
      </c>
      <c r="G309" s="51" t="s">
        <v>14</v>
      </c>
      <c r="H309" s="68">
        <v>100</v>
      </c>
      <c r="I309" s="68">
        <v>100</v>
      </c>
      <c r="J309" s="68">
        <f t="shared" si="36"/>
        <v>100</v>
      </c>
      <c r="K309" s="96"/>
    </row>
    <row r="310" spans="1:11" s="21" customFormat="1" ht="54" customHeight="1">
      <c r="A310" s="138"/>
      <c r="B310" s="138"/>
      <c r="C310" s="139"/>
      <c r="D310" s="139"/>
      <c r="E310" s="184"/>
      <c r="F310" s="100" t="s">
        <v>147</v>
      </c>
      <c r="G310" s="101" t="s">
        <v>117</v>
      </c>
      <c r="H310" s="102">
        <v>0</v>
      </c>
      <c r="I310" s="102">
        <v>0</v>
      </c>
      <c r="J310" s="102" t="e">
        <f t="shared" si="36"/>
        <v>#DIV/0!</v>
      </c>
      <c r="K310" s="96"/>
    </row>
    <row r="311" spans="1:10" s="21" customFormat="1" ht="37.5" customHeight="1">
      <c r="A311" s="110" t="s">
        <v>126</v>
      </c>
      <c r="B311" s="110" t="s">
        <v>145</v>
      </c>
      <c r="C311" s="112">
        <v>47</v>
      </c>
      <c r="D311" s="112">
        <v>47</v>
      </c>
      <c r="E311" s="183">
        <f>D311/C311*100</f>
        <v>100</v>
      </c>
      <c r="F311" s="67" t="s">
        <v>107</v>
      </c>
      <c r="G311" s="51" t="s">
        <v>14</v>
      </c>
      <c r="H311" s="68">
        <v>100</v>
      </c>
      <c r="I311" s="68">
        <v>95</v>
      </c>
      <c r="J311" s="68">
        <f t="shared" si="36"/>
        <v>95</v>
      </c>
    </row>
    <row r="312" spans="1:11" s="21" customFormat="1" ht="67.5" customHeight="1">
      <c r="A312" s="138"/>
      <c r="B312" s="138"/>
      <c r="C312" s="139"/>
      <c r="D312" s="139"/>
      <c r="E312" s="184"/>
      <c r="F312" s="72" t="s">
        <v>106</v>
      </c>
      <c r="G312" s="51" t="s">
        <v>14</v>
      </c>
      <c r="H312" s="68">
        <v>100</v>
      </c>
      <c r="I312" s="68">
        <v>100</v>
      </c>
      <c r="J312" s="68">
        <f t="shared" si="36"/>
        <v>100</v>
      </c>
      <c r="K312" s="96"/>
    </row>
    <row r="313" spans="1:11" s="21" customFormat="1" ht="68.25" customHeight="1">
      <c r="A313" s="138"/>
      <c r="B313" s="138"/>
      <c r="C313" s="139"/>
      <c r="D313" s="139"/>
      <c r="E313" s="184"/>
      <c r="F313" s="49" t="s">
        <v>108</v>
      </c>
      <c r="G313" s="51" t="s">
        <v>14</v>
      </c>
      <c r="H313" s="68">
        <v>50</v>
      </c>
      <c r="I313" s="68">
        <v>50</v>
      </c>
      <c r="J313" s="68">
        <f t="shared" si="36"/>
        <v>100</v>
      </c>
      <c r="K313" s="96"/>
    </row>
    <row r="314" spans="1:11" s="21" customFormat="1" ht="68.25" customHeight="1">
      <c r="A314" s="138"/>
      <c r="B314" s="138"/>
      <c r="C314" s="139"/>
      <c r="D314" s="139"/>
      <c r="E314" s="184"/>
      <c r="F314" s="49" t="s">
        <v>109</v>
      </c>
      <c r="G314" s="51" t="s">
        <v>14</v>
      </c>
      <c r="H314" s="68">
        <v>100</v>
      </c>
      <c r="I314" s="68">
        <v>100</v>
      </c>
      <c r="J314" s="68">
        <f t="shared" si="36"/>
        <v>100</v>
      </c>
      <c r="K314" s="96"/>
    </row>
    <row r="315" spans="1:11" s="21" customFormat="1" ht="80.25" customHeight="1">
      <c r="A315" s="138"/>
      <c r="B315" s="138"/>
      <c r="C315" s="139"/>
      <c r="D315" s="139"/>
      <c r="E315" s="184"/>
      <c r="F315" s="49" t="s">
        <v>110</v>
      </c>
      <c r="G315" s="51" t="s">
        <v>14</v>
      </c>
      <c r="H315" s="68">
        <v>40</v>
      </c>
      <c r="I315" s="68">
        <v>0</v>
      </c>
      <c r="J315" s="68">
        <f t="shared" si="36"/>
        <v>0</v>
      </c>
      <c r="K315" s="96" t="s">
        <v>121</v>
      </c>
    </row>
    <row r="316" spans="1:11" s="21" customFormat="1" ht="50.25" customHeight="1">
      <c r="A316" s="138"/>
      <c r="B316" s="138"/>
      <c r="C316" s="139"/>
      <c r="D316" s="139"/>
      <c r="E316" s="184"/>
      <c r="F316" s="49" t="s">
        <v>146</v>
      </c>
      <c r="G316" s="51" t="s">
        <v>14</v>
      </c>
      <c r="H316" s="68">
        <v>100</v>
      </c>
      <c r="I316" s="68">
        <v>100</v>
      </c>
      <c r="J316" s="68">
        <f>I316/H316*100</f>
        <v>100</v>
      </c>
      <c r="K316" s="96"/>
    </row>
    <row r="317" spans="1:11" s="21" customFormat="1" ht="54" customHeight="1">
      <c r="A317" s="138"/>
      <c r="B317" s="138"/>
      <c r="C317" s="139"/>
      <c r="D317" s="139"/>
      <c r="E317" s="184"/>
      <c r="F317" s="100" t="s">
        <v>147</v>
      </c>
      <c r="G317" s="101" t="s">
        <v>117</v>
      </c>
      <c r="H317" s="102">
        <v>0</v>
      </c>
      <c r="I317" s="102">
        <v>0</v>
      </c>
      <c r="J317" s="102" t="e">
        <f>I317/H317*100</f>
        <v>#DIV/0!</v>
      </c>
      <c r="K317" s="96"/>
    </row>
    <row r="318" spans="1:10" s="21" customFormat="1" ht="37.5" customHeight="1">
      <c r="A318" s="110" t="s">
        <v>33</v>
      </c>
      <c r="B318" s="110" t="s">
        <v>145</v>
      </c>
      <c r="C318" s="112">
        <v>151</v>
      </c>
      <c r="D318" s="112">
        <v>151</v>
      </c>
      <c r="E318" s="183">
        <f>D318/C318*100</f>
        <v>100</v>
      </c>
      <c r="F318" s="67" t="s">
        <v>107</v>
      </c>
      <c r="G318" s="51" t="s">
        <v>14</v>
      </c>
      <c r="H318" s="68">
        <v>100</v>
      </c>
      <c r="I318" s="68">
        <v>100</v>
      </c>
      <c r="J318" s="68">
        <f t="shared" si="36"/>
        <v>100</v>
      </c>
    </row>
    <row r="319" spans="1:11" s="21" customFormat="1" ht="67.5" customHeight="1">
      <c r="A319" s="138"/>
      <c r="B319" s="138"/>
      <c r="C319" s="139"/>
      <c r="D319" s="139"/>
      <c r="E319" s="184"/>
      <c r="F319" s="72" t="s">
        <v>106</v>
      </c>
      <c r="G319" s="51" t="s">
        <v>14</v>
      </c>
      <c r="H319" s="68">
        <v>100</v>
      </c>
      <c r="I319" s="68">
        <v>100</v>
      </c>
      <c r="J319" s="68">
        <f t="shared" si="36"/>
        <v>100</v>
      </c>
      <c r="K319" s="96"/>
    </row>
    <row r="320" spans="1:11" s="21" customFormat="1" ht="68.25" customHeight="1">
      <c r="A320" s="138"/>
      <c r="B320" s="138"/>
      <c r="C320" s="139"/>
      <c r="D320" s="139"/>
      <c r="E320" s="184"/>
      <c r="F320" s="49" t="s">
        <v>108</v>
      </c>
      <c r="G320" s="51" t="s">
        <v>14</v>
      </c>
      <c r="H320" s="68">
        <v>50</v>
      </c>
      <c r="I320" s="68">
        <v>25</v>
      </c>
      <c r="J320" s="68">
        <f aca="true" t="shared" si="37" ref="J320:J327">I320/H320*100</f>
        <v>50</v>
      </c>
      <c r="K320" s="96"/>
    </row>
    <row r="321" spans="1:11" s="21" customFormat="1" ht="68.25" customHeight="1">
      <c r="A321" s="138"/>
      <c r="B321" s="138"/>
      <c r="C321" s="139"/>
      <c r="D321" s="139"/>
      <c r="E321" s="184"/>
      <c r="F321" s="49" t="s">
        <v>109</v>
      </c>
      <c r="G321" s="51" t="s">
        <v>14</v>
      </c>
      <c r="H321" s="68">
        <v>100</v>
      </c>
      <c r="I321" s="68">
        <v>94</v>
      </c>
      <c r="J321" s="68">
        <f t="shared" si="37"/>
        <v>94</v>
      </c>
      <c r="K321" s="96"/>
    </row>
    <row r="322" spans="1:11" s="21" customFormat="1" ht="80.25" customHeight="1">
      <c r="A322" s="138"/>
      <c r="B322" s="138"/>
      <c r="C322" s="139"/>
      <c r="D322" s="139"/>
      <c r="E322" s="184"/>
      <c r="F322" s="49" t="s">
        <v>110</v>
      </c>
      <c r="G322" s="51" t="s">
        <v>14</v>
      </c>
      <c r="H322" s="68">
        <v>40</v>
      </c>
      <c r="I322" s="68">
        <v>25</v>
      </c>
      <c r="J322" s="68">
        <f t="shared" si="37"/>
        <v>62.5</v>
      </c>
      <c r="K322" s="96" t="s">
        <v>121</v>
      </c>
    </row>
    <row r="323" spans="1:11" s="21" customFormat="1" ht="54" customHeight="1">
      <c r="A323" s="138"/>
      <c r="B323" s="138"/>
      <c r="C323" s="139"/>
      <c r="D323" s="139"/>
      <c r="E323" s="184"/>
      <c r="F323" s="49" t="s">
        <v>146</v>
      </c>
      <c r="G323" s="51" t="s">
        <v>14</v>
      </c>
      <c r="H323" s="68">
        <v>100</v>
      </c>
      <c r="I323" s="68">
        <v>100</v>
      </c>
      <c r="J323" s="68">
        <f t="shared" si="37"/>
        <v>100</v>
      </c>
      <c r="K323" s="96"/>
    </row>
    <row r="324" spans="1:10" s="21" customFormat="1" ht="48" customHeight="1">
      <c r="A324" s="111"/>
      <c r="B324" s="111"/>
      <c r="C324" s="113"/>
      <c r="D324" s="113"/>
      <c r="E324" s="185"/>
      <c r="F324" s="100" t="s">
        <v>147</v>
      </c>
      <c r="G324" s="101" t="s">
        <v>117</v>
      </c>
      <c r="H324" s="102">
        <v>0</v>
      </c>
      <c r="I324" s="102">
        <v>0</v>
      </c>
      <c r="J324" s="102" t="e">
        <f t="shared" si="37"/>
        <v>#DIV/0!</v>
      </c>
    </row>
    <row r="325" spans="1:10" s="21" customFormat="1" ht="37.5" customHeight="1">
      <c r="A325" s="110" t="s">
        <v>34</v>
      </c>
      <c r="B325" s="110" t="s">
        <v>145</v>
      </c>
      <c r="C325" s="112">
        <v>143</v>
      </c>
      <c r="D325" s="112">
        <v>143</v>
      </c>
      <c r="E325" s="183">
        <f>D325/C325*100</f>
        <v>100</v>
      </c>
      <c r="F325" s="67" t="s">
        <v>107</v>
      </c>
      <c r="G325" s="51" t="s">
        <v>14</v>
      </c>
      <c r="H325" s="68">
        <v>100</v>
      </c>
      <c r="I325" s="68">
        <v>100</v>
      </c>
      <c r="J325" s="68">
        <f t="shared" si="37"/>
        <v>100</v>
      </c>
    </row>
    <row r="326" spans="1:11" s="21" customFormat="1" ht="67.5" customHeight="1">
      <c r="A326" s="138"/>
      <c r="B326" s="138"/>
      <c r="C326" s="139"/>
      <c r="D326" s="139"/>
      <c r="E326" s="184"/>
      <c r="F326" s="72" t="s">
        <v>106</v>
      </c>
      <c r="G326" s="51" t="s">
        <v>14</v>
      </c>
      <c r="H326" s="68">
        <v>100</v>
      </c>
      <c r="I326" s="68">
        <v>100</v>
      </c>
      <c r="J326" s="68">
        <f t="shared" si="37"/>
        <v>100</v>
      </c>
      <c r="K326" s="96"/>
    </row>
    <row r="327" spans="1:11" s="21" customFormat="1" ht="68.25" customHeight="1">
      <c r="A327" s="138"/>
      <c r="B327" s="138"/>
      <c r="C327" s="139"/>
      <c r="D327" s="139"/>
      <c r="E327" s="184"/>
      <c r="F327" s="49" t="s">
        <v>108</v>
      </c>
      <c r="G327" s="51" t="s">
        <v>14</v>
      </c>
      <c r="H327" s="68">
        <v>50</v>
      </c>
      <c r="I327" s="68">
        <v>67</v>
      </c>
      <c r="J327" s="68">
        <f t="shared" si="37"/>
        <v>134</v>
      </c>
      <c r="K327" s="96"/>
    </row>
    <row r="328" spans="1:11" s="21" customFormat="1" ht="68.25" customHeight="1">
      <c r="A328" s="138"/>
      <c r="B328" s="138"/>
      <c r="C328" s="139"/>
      <c r="D328" s="139"/>
      <c r="E328" s="184"/>
      <c r="F328" s="49" t="s">
        <v>109</v>
      </c>
      <c r="G328" s="51" t="s">
        <v>14</v>
      </c>
      <c r="H328" s="68">
        <v>100</v>
      </c>
      <c r="I328" s="68">
        <v>92</v>
      </c>
      <c r="J328" s="68">
        <f aca="true" t="shared" si="38" ref="J328:J333">I328/H328*100</f>
        <v>92</v>
      </c>
      <c r="K328" s="96"/>
    </row>
    <row r="329" spans="1:11" s="21" customFormat="1" ht="80.25" customHeight="1">
      <c r="A329" s="138"/>
      <c r="B329" s="138"/>
      <c r="C329" s="139"/>
      <c r="D329" s="139"/>
      <c r="E329" s="184"/>
      <c r="F329" s="49" t="s">
        <v>110</v>
      </c>
      <c r="G329" s="51" t="s">
        <v>14</v>
      </c>
      <c r="H329" s="68">
        <v>40</v>
      </c>
      <c r="I329" s="68">
        <v>25</v>
      </c>
      <c r="J329" s="68">
        <f t="shared" si="38"/>
        <v>62.5</v>
      </c>
      <c r="K329" s="96" t="s">
        <v>121</v>
      </c>
    </row>
    <row r="330" spans="1:11" s="21" customFormat="1" ht="54" customHeight="1">
      <c r="A330" s="138"/>
      <c r="B330" s="138"/>
      <c r="C330" s="139"/>
      <c r="D330" s="139"/>
      <c r="E330" s="184"/>
      <c r="F330" s="49" t="s">
        <v>146</v>
      </c>
      <c r="G330" s="51" t="s">
        <v>14</v>
      </c>
      <c r="H330" s="68">
        <v>100</v>
      </c>
      <c r="I330" s="68">
        <v>100</v>
      </c>
      <c r="J330" s="68">
        <f t="shared" si="38"/>
        <v>100</v>
      </c>
      <c r="K330" s="96"/>
    </row>
    <row r="331" spans="1:10" s="21" customFormat="1" ht="48" customHeight="1">
      <c r="A331" s="111"/>
      <c r="B331" s="111"/>
      <c r="C331" s="113"/>
      <c r="D331" s="113"/>
      <c r="E331" s="185"/>
      <c r="F331" s="100" t="s">
        <v>147</v>
      </c>
      <c r="G331" s="101" t="s">
        <v>117</v>
      </c>
      <c r="H331" s="102">
        <v>0</v>
      </c>
      <c r="I331" s="102">
        <v>0</v>
      </c>
      <c r="J331" s="102" t="e">
        <f t="shared" si="38"/>
        <v>#DIV/0!</v>
      </c>
    </row>
    <row r="332" spans="1:10" s="21" customFormat="1" ht="37.5" customHeight="1">
      <c r="A332" s="110" t="s">
        <v>35</v>
      </c>
      <c r="B332" s="110" t="s">
        <v>145</v>
      </c>
      <c r="C332" s="112">
        <v>96</v>
      </c>
      <c r="D332" s="112">
        <v>99</v>
      </c>
      <c r="E332" s="183">
        <f>D332/C332*100</f>
        <v>103.125</v>
      </c>
      <c r="F332" s="67" t="s">
        <v>107</v>
      </c>
      <c r="G332" s="51" t="s">
        <v>14</v>
      </c>
      <c r="H332" s="68">
        <v>100</v>
      </c>
      <c r="I332" s="68">
        <v>100</v>
      </c>
      <c r="J332" s="68">
        <f t="shared" si="38"/>
        <v>100</v>
      </c>
    </row>
    <row r="333" spans="1:11" s="21" customFormat="1" ht="67.5" customHeight="1">
      <c r="A333" s="138"/>
      <c r="B333" s="138"/>
      <c r="C333" s="139"/>
      <c r="D333" s="139"/>
      <c r="E333" s="184"/>
      <c r="F333" s="72" t="s">
        <v>106</v>
      </c>
      <c r="G333" s="51" t="s">
        <v>14</v>
      </c>
      <c r="H333" s="68">
        <v>100</v>
      </c>
      <c r="I333" s="68">
        <v>92</v>
      </c>
      <c r="J333" s="68">
        <f t="shared" si="38"/>
        <v>92</v>
      </c>
      <c r="K333" s="96"/>
    </row>
    <row r="334" spans="1:11" s="21" customFormat="1" ht="68.25" customHeight="1">
      <c r="A334" s="138"/>
      <c r="B334" s="138"/>
      <c r="C334" s="139"/>
      <c r="D334" s="139"/>
      <c r="E334" s="184"/>
      <c r="F334" s="49" t="s">
        <v>108</v>
      </c>
      <c r="G334" s="51" t="s">
        <v>14</v>
      </c>
      <c r="H334" s="68">
        <v>50</v>
      </c>
      <c r="I334" s="68">
        <v>56</v>
      </c>
      <c r="J334" s="68">
        <f>I334/H334*100</f>
        <v>112.00000000000001</v>
      </c>
      <c r="K334" s="96"/>
    </row>
    <row r="335" spans="1:11" s="21" customFormat="1" ht="68.25" customHeight="1">
      <c r="A335" s="138"/>
      <c r="B335" s="138"/>
      <c r="C335" s="139"/>
      <c r="D335" s="139"/>
      <c r="E335" s="184"/>
      <c r="F335" s="49" t="s">
        <v>109</v>
      </c>
      <c r="G335" s="51" t="s">
        <v>14</v>
      </c>
      <c r="H335" s="68">
        <v>100</v>
      </c>
      <c r="I335" s="68">
        <v>92</v>
      </c>
      <c r="J335" s="68">
        <f aca="true" t="shared" si="39" ref="J335:J340">I335/H335*100</f>
        <v>92</v>
      </c>
      <c r="K335" s="96"/>
    </row>
    <row r="336" spans="1:11" s="21" customFormat="1" ht="80.25" customHeight="1">
      <c r="A336" s="138"/>
      <c r="B336" s="138"/>
      <c r="C336" s="139"/>
      <c r="D336" s="139"/>
      <c r="E336" s="184"/>
      <c r="F336" s="49" t="s">
        <v>110</v>
      </c>
      <c r="G336" s="51" t="s">
        <v>14</v>
      </c>
      <c r="H336" s="68">
        <v>40</v>
      </c>
      <c r="I336" s="68">
        <v>0</v>
      </c>
      <c r="J336" s="68">
        <f t="shared" si="39"/>
        <v>0</v>
      </c>
      <c r="K336" s="96" t="s">
        <v>121</v>
      </c>
    </row>
    <row r="337" spans="1:11" s="21" customFormat="1" ht="54" customHeight="1">
      <c r="A337" s="138"/>
      <c r="B337" s="138"/>
      <c r="C337" s="139"/>
      <c r="D337" s="139"/>
      <c r="E337" s="184"/>
      <c r="F337" s="49" t="s">
        <v>146</v>
      </c>
      <c r="G337" s="51" t="s">
        <v>14</v>
      </c>
      <c r="H337" s="68">
        <v>100</v>
      </c>
      <c r="I337" s="68">
        <v>100</v>
      </c>
      <c r="J337" s="68">
        <f t="shared" si="39"/>
        <v>100</v>
      </c>
      <c r="K337" s="96"/>
    </row>
    <row r="338" spans="1:10" s="21" customFormat="1" ht="48" customHeight="1">
      <c r="A338" s="111"/>
      <c r="B338" s="111"/>
      <c r="C338" s="113"/>
      <c r="D338" s="113"/>
      <c r="E338" s="185"/>
      <c r="F338" s="100" t="s">
        <v>147</v>
      </c>
      <c r="G338" s="101" t="s">
        <v>117</v>
      </c>
      <c r="H338" s="102">
        <v>0</v>
      </c>
      <c r="I338" s="102">
        <v>0</v>
      </c>
      <c r="J338" s="102" t="e">
        <f t="shared" si="39"/>
        <v>#DIV/0!</v>
      </c>
    </row>
    <row r="339" spans="1:10" s="21" customFormat="1" ht="37.5" customHeight="1">
      <c r="A339" s="110" t="s">
        <v>36</v>
      </c>
      <c r="B339" s="110" t="s">
        <v>145</v>
      </c>
      <c r="C339" s="112">
        <v>151</v>
      </c>
      <c r="D339" s="112">
        <v>151</v>
      </c>
      <c r="E339" s="183">
        <f>D339/C339*100</f>
        <v>100</v>
      </c>
      <c r="F339" s="67" t="s">
        <v>107</v>
      </c>
      <c r="G339" s="51" t="s">
        <v>14</v>
      </c>
      <c r="H339" s="68">
        <v>100</v>
      </c>
      <c r="I339" s="68">
        <v>100</v>
      </c>
      <c r="J339" s="68">
        <f t="shared" si="39"/>
        <v>100</v>
      </c>
    </row>
    <row r="340" spans="1:11" s="21" customFormat="1" ht="67.5" customHeight="1">
      <c r="A340" s="138"/>
      <c r="B340" s="138"/>
      <c r="C340" s="139"/>
      <c r="D340" s="139"/>
      <c r="E340" s="184"/>
      <c r="F340" s="72" t="s">
        <v>106</v>
      </c>
      <c r="G340" s="51" t="s">
        <v>14</v>
      </c>
      <c r="H340" s="68">
        <v>100</v>
      </c>
      <c r="I340" s="68">
        <v>100</v>
      </c>
      <c r="J340" s="68">
        <f t="shared" si="39"/>
        <v>100</v>
      </c>
      <c r="K340" s="96"/>
    </row>
    <row r="341" spans="1:11" s="21" customFormat="1" ht="68.25" customHeight="1">
      <c r="A341" s="138"/>
      <c r="B341" s="138"/>
      <c r="C341" s="139"/>
      <c r="D341" s="139"/>
      <c r="E341" s="184"/>
      <c r="F341" s="49" t="s">
        <v>108</v>
      </c>
      <c r="G341" s="51" t="s">
        <v>14</v>
      </c>
      <c r="H341" s="68">
        <v>50</v>
      </c>
      <c r="I341" s="68">
        <v>67</v>
      </c>
      <c r="J341" s="68">
        <f>I341/H341*100</f>
        <v>134</v>
      </c>
      <c r="K341" s="96"/>
    </row>
    <row r="342" spans="1:11" s="21" customFormat="1" ht="68.25" customHeight="1">
      <c r="A342" s="138"/>
      <c r="B342" s="138"/>
      <c r="C342" s="139"/>
      <c r="D342" s="139"/>
      <c r="E342" s="184"/>
      <c r="F342" s="49" t="s">
        <v>109</v>
      </c>
      <c r="G342" s="51" t="s">
        <v>14</v>
      </c>
      <c r="H342" s="68">
        <v>100</v>
      </c>
      <c r="I342" s="68">
        <v>100</v>
      </c>
      <c r="J342" s="68">
        <f aca="true" t="shared" si="40" ref="J342:J347">I342/H342*100</f>
        <v>100</v>
      </c>
      <c r="K342" s="96"/>
    </row>
    <row r="343" spans="1:11" s="21" customFormat="1" ht="80.25" customHeight="1">
      <c r="A343" s="138"/>
      <c r="B343" s="138"/>
      <c r="C343" s="139"/>
      <c r="D343" s="139"/>
      <c r="E343" s="184"/>
      <c r="F343" s="49" t="s">
        <v>110</v>
      </c>
      <c r="G343" s="51" t="s">
        <v>14</v>
      </c>
      <c r="H343" s="68">
        <v>40</v>
      </c>
      <c r="I343" s="68">
        <v>33</v>
      </c>
      <c r="J343" s="68">
        <f t="shared" si="40"/>
        <v>82.5</v>
      </c>
      <c r="K343" s="96" t="s">
        <v>121</v>
      </c>
    </row>
    <row r="344" spans="1:11" s="21" customFormat="1" ht="54" customHeight="1">
      <c r="A344" s="138"/>
      <c r="B344" s="138"/>
      <c r="C344" s="139"/>
      <c r="D344" s="139"/>
      <c r="E344" s="184"/>
      <c r="F344" s="49" t="s">
        <v>146</v>
      </c>
      <c r="G344" s="51" t="s">
        <v>14</v>
      </c>
      <c r="H344" s="68">
        <v>100</v>
      </c>
      <c r="I344" s="68">
        <v>100</v>
      </c>
      <c r="J344" s="68">
        <f t="shared" si="40"/>
        <v>100</v>
      </c>
      <c r="K344" s="96"/>
    </row>
    <row r="345" spans="1:10" s="21" customFormat="1" ht="48" customHeight="1">
      <c r="A345" s="111"/>
      <c r="B345" s="111"/>
      <c r="C345" s="113"/>
      <c r="D345" s="113"/>
      <c r="E345" s="185"/>
      <c r="F345" s="100" t="s">
        <v>147</v>
      </c>
      <c r="G345" s="101" t="s">
        <v>117</v>
      </c>
      <c r="H345" s="102">
        <v>0</v>
      </c>
      <c r="I345" s="102">
        <v>0</v>
      </c>
      <c r="J345" s="102" t="e">
        <f t="shared" si="40"/>
        <v>#DIV/0!</v>
      </c>
    </row>
    <row r="346" spans="1:10" s="21" customFormat="1" ht="37.5" customHeight="1">
      <c r="A346" s="110" t="s">
        <v>37</v>
      </c>
      <c r="B346" s="110" t="s">
        <v>145</v>
      </c>
      <c r="C346" s="112">
        <v>131</v>
      </c>
      <c r="D346" s="112">
        <v>131</v>
      </c>
      <c r="E346" s="183">
        <f>D346/C346*100</f>
        <v>100</v>
      </c>
      <c r="F346" s="67" t="s">
        <v>107</v>
      </c>
      <c r="G346" s="51" t="s">
        <v>14</v>
      </c>
      <c r="H346" s="68">
        <v>100</v>
      </c>
      <c r="I346" s="68">
        <v>100</v>
      </c>
      <c r="J346" s="68">
        <f t="shared" si="40"/>
        <v>100</v>
      </c>
    </row>
    <row r="347" spans="1:11" s="21" customFormat="1" ht="67.5" customHeight="1">
      <c r="A347" s="138"/>
      <c r="B347" s="138"/>
      <c r="C347" s="139"/>
      <c r="D347" s="139"/>
      <c r="E347" s="184"/>
      <c r="F347" s="72" t="s">
        <v>106</v>
      </c>
      <c r="G347" s="51" t="s">
        <v>14</v>
      </c>
      <c r="H347" s="68">
        <v>100</v>
      </c>
      <c r="I347" s="68">
        <v>100</v>
      </c>
      <c r="J347" s="68">
        <f t="shared" si="40"/>
        <v>100</v>
      </c>
      <c r="K347" s="96"/>
    </row>
    <row r="348" spans="1:11" s="21" customFormat="1" ht="68.25" customHeight="1">
      <c r="A348" s="138"/>
      <c r="B348" s="138"/>
      <c r="C348" s="139"/>
      <c r="D348" s="139"/>
      <c r="E348" s="184"/>
      <c r="F348" s="49" t="s">
        <v>108</v>
      </c>
      <c r="G348" s="51" t="s">
        <v>14</v>
      </c>
      <c r="H348" s="68">
        <v>50</v>
      </c>
      <c r="I348" s="68">
        <v>40</v>
      </c>
      <c r="J348" s="68">
        <f>I348/H348*100</f>
        <v>80</v>
      </c>
      <c r="K348" s="96"/>
    </row>
    <row r="349" spans="1:11" s="21" customFormat="1" ht="68.25" customHeight="1">
      <c r="A349" s="138"/>
      <c r="B349" s="138"/>
      <c r="C349" s="139"/>
      <c r="D349" s="139"/>
      <c r="E349" s="184"/>
      <c r="F349" s="49" t="s">
        <v>109</v>
      </c>
      <c r="G349" s="51" t="s">
        <v>14</v>
      </c>
      <c r="H349" s="68">
        <v>100</v>
      </c>
      <c r="I349" s="68">
        <v>70</v>
      </c>
      <c r="J349" s="68">
        <f aca="true" t="shared" si="41" ref="J349:J354">I349/H349*100</f>
        <v>70</v>
      </c>
      <c r="K349" s="96"/>
    </row>
    <row r="350" spans="1:11" s="21" customFormat="1" ht="80.25" customHeight="1">
      <c r="A350" s="138"/>
      <c r="B350" s="138"/>
      <c r="C350" s="139"/>
      <c r="D350" s="139"/>
      <c r="E350" s="184"/>
      <c r="F350" s="49" t="s">
        <v>110</v>
      </c>
      <c r="G350" s="51" t="s">
        <v>14</v>
      </c>
      <c r="H350" s="68">
        <v>40</v>
      </c>
      <c r="I350" s="68">
        <v>10</v>
      </c>
      <c r="J350" s="68">
        <f t="shared" si="41"/>
        <v>25</v>
      </c>
      <c r="K350" s="96" t="s">
        <v>121</v>
      </c>
    </row>
    <row r="351" spans="1:11" s="21" customFormat="1" ht="54" customHeight="1">
      <c r="A351" s="138"/>
      <c r="B351" s="138"/>
      <c r="C351" s="139"/>
      <c r="D351" s="139"/>
      <c r="E351" s="184"/>
      <c r="F351" s="49" t="s">
        <v>146</v>
      </c>
      <c r="G351" s="51" t="s">
        <v>14</v>
      </c>
      <c r="H351" s="68">
        <v>100</v>
      </c>
      <c r="I351" s="68">
        <v>100</v>
      </c>
      <c r="J351" s="68">
        <f t="shared" si="41"/>
        <v>100</v>
      </c>
      <c r="K351" s="96"/>
    </row>
    <row r="352" spans="1:10" s="21" customFormat="1" ht="48" customHeight="1">
      <c r="A352" s="111"/>
      <c r="B352" s="111"/>
      <c r="C352" s="113"/>
      <c r="D352" s="113"/>
      <c r="E352" s="185"/>
      <c r="F352" s="100" t="s">
        <v>147</v>
      </c>
      <c r="G352" s="101" t="s">
        <v>117</v>
      </c>
      <c r="H352" s="102">
        <v>0</v>
      </c>
      <c r="I352" s="102">
        <v>0</v>
      </c>
      <c r="J352" s="102" t="e">
        <f t="shared" si="41"/>
        <v>#DIV/0!</v>
      </c>
    </row>
    <row r="353" spans="1:10" s="21" customFormat="1" ht="37.5" customHeight="1">
      <c r="A353" s="110" t="s">
        <v>127</v>
      </c>
      <c r="B353" s="110" t="s">
        <v>145</v>
      </c>
      <c r="C353" s="112">
        <v>21</v>
      </c>
      <c r="D353" s="112">
        <v>21</v>
      </c>
      <c r="E353" s="183">
        <f>D353/C353*100</f>
        <v>100</v>
      </c>
      <c r="F353" s="67" t="s">
        <v>107</v>
      </c>
      <c r="G353" s="51" t="s">
        <v>14</v>
      </c>
      <c r="H353" s="68">
        <v>100</v>
      </c>
      <c r="I353" s="68">
        <v>100</v>
      </c>
      <c r="J353" s="68">
        <f t="shared" si="41"/>
        <v>100</v>
      </c>
    </row>
    <row r="354" spans="1:11" s="21" customFormat="1" ht="67.5" customHeight="1">
      <c r="A354" s="138"/>
      <c r="B354" s="138"/>
      <c r="C354" s="139"/>
      <c r="D354" s="139"/>
      <c r="E354" s="184"/>
      <c r="F354" s="72" t="s">
        <v>106</v>
      </c>
      <c r="G354" s="51" t="s">
        <v>14</v>
      </c>
      <c r="H354" s="68">
        <v>100</v>
      </c>
      <c r="I354" s="68">
        <v>100</v>
      </c>
      <c r="J354" s="68">
        <f t="shared" si="41"/>
        <v>100</v>
      </c>
      <c r="K354" s="96"/>
    </row>
    <row r="355" spans="1:11" s="21" customFormat="1" ht="68.25" customHeight="1">
      <c r="A355" s="138"/>
      <c r="B355" s="138"/>
      <c r="C355" s="139"/>
      <c r="D355" s="139"/>
      <c r="E355" s="184"/>
      <c r="F355" s="49" t="s">
        <v>108</v>
      </c>
      <c r="G355" s="51" t="s">
        <v>14</v>
      </c>
      <c r="H355" s="68">
        <v>50</v>
      </c>
      <c r="I355" s="68">
        <v>100</v>
      </c>
      <c r="J355" s="68">
        <f>I355/H355*100</f>
        <v>200</v>
      </c>
      <c r="K355" s="96"/>
    </row>
    <row r="356" spans="1:11" s="21" customFormat="1" ht="68.25" customHeight="1">
      <c r="A356" s="138"/>
      <c r="B356" s="138"/>
      <c r="C356" s="139"/>
      <c r="D356" s="139"/>
      <c r="E356" s="184"/>
      <c r="F356" s="49" t="s">
        <v>109</v>
      </c>
      <c r="G356" s="51" t="s">
        <v>14</v>
      </c>
      <c r="H356" s="68">
        <v>100</v>
      </c>
      <c r="I356" s="68">
        <v>100</v>
      </c>
      <c r="J356" s="68">
        <f aca="true" t="shared" si="42" ref="J356:J361">I356/H356*100</f>
        <v>100</v>
      </c>
      <c r="K356" s="96"/>
    </row>
    <row r="357" spans="1:11" s="21" customFormat="1" ht="80.25" customHeight="1">
      <c r="A357" s="138"/>
      <c r="B357" s="138"/>
      <c r="C357" s="139"/>
      <c r="D357" s="139"/>
      <c r="E357" s="184"/>
      <c r="F357" s="49" t="s">
        <v>110</v>
      </c>
      <c r="G357" s="51" t="s">
        <v>14</v>
      </c>
      <c r="H357" s="68">
        <v>40</v>
      </c>
      <c r="I357" s="68">
        <v>0</v>
      </c>
      <c r="J357" s="68">
        <f t="shared" si="42"/>
        <v>0</v>
      </c>
      <c r="K357" s="96" t="s">
        <v>121</v>
      </c>
    </row>
    <row r="358" spans="1:11" s="21" customFormat="1" ht="54" customHeight="1">
      <c r="A358" s="138"/>
      <c r="B358" s="138"/>
      <c r="C358" s="139"/>
      <c r="D358" s="139"/>
      <c r="E358" s="184"/>
      <c r="F358" s="49" t="s">
        <v>146</v>
      </c>
      <c r="G358" s="51" t="s">
        <v>14</v>
      </c>
      <c r="H358" s="68">
        <v>100</v>
      </c>
      <c r="I358" s="68">
        <v>100</v>
      </c>
      <c r="J358" s="68">
        <f t="shared" si="42"/>
        <v>100</v>
      </c>
      <c r="K358" s="96"/>
    </row>
    <row r="359" spans="1:10" s="21" customFormat="1" ht="48" customHeight="1">
      <c r="A359" s="111"/>
      <c r="B359" s="111"/>
      <c r="C359" s="113"/>
      <c r="D359" s="113"/>
      <c r="E359" s="185"/>
      <c r="F359" s="100" t="s">
        <v>147</v>
      </c>
      <c r="G359" s="101" t="s">
        <v>117</v>
      </c>
      <c r="H359" s="102">
        <v>0</v>
      </c>
      <c r="I359" s="102">
        <v>0</v>
      </c>
      <c r="J359" s="102" t="e">
        <f t="shared" si="42"/>
        <v>#DIV/0!</v>
      </c>
    </row>
    <row r="360" spans="1:10" s="21" customFormat="1" ht="37.5" customHeight="1">
      <c r="A360" s="110" t="s">
        <v>128</v>
      </c>
      <c r="B360" s="110" t="s">
        <v>145</v>
      </c>
      <c r="C360" s="112">
        <v>22</v>
      </c>
      <c r="D360" s="112">
        <v>22</v>
      </c>
      <c r="E360" s="183">
        <f>D360/C360*100</f>
        <v>100</v>
      </c>
      <c r="F360" s="67" t="s">
        <v>107</v>
      </c>
      <c r="G360" s="51" t="s">
        <v>14</v>
      </c>
      <c r="H360" s="68">
        <v>100</v>
      </c>
      <c r="I360" s="68">
        <v>100</v>
      </c>
      <c r="J360" s="68">
        <f t="shared" si="42"/>
        <v>100</v>
      </c>
    </row>
    <row r="361" spans="1:11" s="21" customFormat="1" ht="67.5" customHeight="1">
      <c r="A361" s="138"/>
      <c r="B361" s="138"/>
      <c r="C361" s="139"/>
      <c r="D361" s="139"/>
      <c r="E361" s="184"/>
      <c r="F361" s="72" t="s">
        <v>106</v>
      </c>
      <c r="G361" s="51" t="s">
        <v>14</v>
      </c>
      <c r="H361" s="68">
        <v>100</v>
      </c>
      <c r="I361" s="68">
        <v>100</v>
      </c>
      <c r="J361" s="68">
        <f t="shared" si="42"/>
        <v>100</v>
      </c>
      <c r="K361" s="96"/>
    </row>
    <row r="362" spans="1:11" s="21" customFormat="1" ht="68.25" customHeight="1">
      <c r="A362" s="138"/>
      <c r="B362" s="138"/>
      <c r="C362" s="139"/>
      <c r="D362" s="139"/>
      <c r="E362" s="184"/>
      <c r="F362" s="49" t="s">
        <v>108</v>
      </c>
      <c r="G362" s="51" t="s">
        <v>14</v>
      </c>
      <c r="H362" s="68">
        <v>50</v>
      </c>
      <c r="I362" s="68">
        <v>50</v>
      </c>
      <c r="J362" s="68">
        <f>I362/H362*100</f>
        <v>100</v>
      </c>
      <c r="K362" s="96"/>
    </row>
    <row r="363" spans="1:11" s="21" customFormat="1" ht="68.25" customHeight="1">
      <c r="A363" s="138"/>
      <c r="B363" s="138"/>
      <c r="C363" s="139"/>
      <c r="D363" s="139"/>
      <c r="E363" s="184"/>
      <c r="F363" s="49" t="s">
        <v>109</v>
      </c>
      <c r="G363" s="51" t="s">
        <v>14</v>
      </c>
      <c r="H363" s="68">
        <v>100</v>
      </c>
      <c r="I363" s="68">
        <v>80</v>
      </c>
      <c r="J363" s="68">
        <f aca="true" t="shared" si="43" ref="J363:J368">I363/H363*100</f>
        <v>80</v>
      </c>
      <c r="K363" s="96"/>
    </row>
    <row r="364" spans="1:11" s="21" customFormat="1" ht="80.25" customHeight="1">
      <c r="A364" s="138"/>
      <c r="B364" s="138"/>
      <c r="C364" s="139"/>
      <c r="D364" s="139"/>
      <c r="E364" s="184"/>
      <c r="F364" s="49" t="s">
        <v>110</v>
      </c>
      <c r="G364" s="51" t="s">
        <v>14</v>
      </c>
      <c r="H364" s="68">
        <v>40</v>
      </c>
      <c r="I364" s="68">
        <v>20</v>
      </c>
      <c r="J364" s="68">
        <f t="shared" si="43"/>
        <v>50</v>
      </c>
      <c r="K364" s="96" t="s">
        <v>121</v>
      </c>
    </row>
    <row r="365" spans="1:11" s="21" customFormat="1" ht="54" customHeight="1">
      <c r="A365" s="138"/>
      <c r="B365" s="138"/>
      <c r="C365" s="139"/>
      <c r="D365" s="139"/>
      <c r="E365" s="184"/>
      <c r="F365" s="49" t="s">
        <v>146</v>
      </c>
      <c r="G365" s="51" t="s">
        <v>14</v>
      </c>
      <c r="H365" s="68">
        <v>100</v>
      </c>
      <c r="I365" s="68">
        <v>100</v>
      </c>
      <c r="J365" s="68">
        <f t="shared" si="43"/>
        <v>100</v>
      </c>
      <c r="K365" s="96"/>
    </row>
    <row r="366" spans="1:10" s="21" customFormat="1" ht="48" customHeight="1">
      <c r="A366" s="111"/>
      <c r="B366" s="111"/>
      <c r="C366" s="113"/>
      <c r="D366" s="113"/>
      <c r="E366" s="185"/>
      <c r="F366" s="100" t="s">
        <v>147</v>
      </c>
      <c r="G366" s="101" t="s">
        <v>117</v>
      </c>
      <c r="H366" s="102">
        <v>0</v>
      </c>
      <c r="I366" s="102">
        <v>0</v>
      </c>
      <c r="J366" s="102" t="e">
        <f t="shared" si="43"/>
        <v>#DIV/0!</v>
      </c>
    </row>
    <row r="367" spans="1:10" s="21" customFormat="1" ht="37.5" customHeight="1">
      <c r="A367" s="110" t="s">
        <v>40</v>
      </c>
      <c r="B367" s="110" t="s">
        <v>145</v>
      </c>
      <c r="C367" s="112">
        <v>157</v>
      </c>
      <c r="D367" s="112">
        <v>163</v>
      </c>
      <c r="E367" s="183">
        <f>D367/C367*100</f>
        <v>103.82165605095541</v>
      </c>
      <c r="F367" s="67" t="s">
        <v>107</v>
      </c>
      <c r="G367" s="51" t="s">
        <v>14</v>
      </c>
      <c r="H367" s="68">
        <v>100</v>
      </c>
      <c r="I367" s="68">
        <v>100</v>
      </c>
      <c r="J367" s="68">
        <f t="shared" si="43"/>
        <v>100</v>
      </c>
    </row>
    <row r="368" spans="1:11" s="21" customFormat="1" ht="67.5" customHeight="1">
      <c r="A368" s="138"/>
      <c r="B368" s="138"/>
      <c r="C368" s="139"/>
      <c r="D368" s="139"/>
      <c r="E368" s="184"/>
      <c r="F368" s="72" t="s">
        <v>106</v>
      </c>
      <c r="G368" s="51" t="s">
        <v>14</v>
      </c>
      <c r="H368" s="68">
        <v>100</v>
      </c>
      <c r="I368" s="68">
        <v>93.7</v>
      </c>
      <c r="J368" s="68">
        <f t="shared" si="43"/>
        <v>93.7</v>
      </c>
      <c r="K368" s="96"/>
    </row>
    <row r="369" spans="1:11" s="21" customFormat="1" ht="68.25" customHeight="1">
      <c r="A369" s="138"/>
      <c r="B369" s="138"/>
      <c r="C369" s="139"/>
      <c r="D369" s="139"/>
      <c r="E369" s="184"/>
      <c r="F369" s="49" t="s">
        <v>108</v>
      </c>
      <c r="G369" s="51" t="s">
        <v>14</v>
      </c>
      <c r="H369" s="68">
        <v>50</v>
      </c>
      <c r="I369" s="68">
        <v>86.6</v>
      </c>
      <c r="J369" s="68">
        <f>I369/H369*100</f>
        <v>173.2</v>
      </c>
      <c r="K369" s="96"/>
    </row>
    <row r="370" spans="1:11" s="21" customFormat="1" ht="68.25" customHeight="1">
      <c r="A370" s="138"/>
      <c r="B370" s="138"/>
      <c r="C370" s="139"/>
      <c r="D370" s="139"/>
      <c r="E370" s="184"/>
      <c r="F370" s="49" t="s">
        <v>109</v>
      </c>
      <c r="G370" s="51" t="s">
        <v>14</v>
      </c>
      <c r="H370" s="68">
        <v>100</v>
      </c>
      <c r="I370" s="68">
        <v>100</v>
      </c>
      <c r="J370" s="68">
        <f aca="true" t="shared" si="44" ref="J370:J375">I370/H370*100</f>
        <v>100</v>
      </c>
      <c r="K370" s="96"/>
    </row>
    <row r="371" spans="1:11" s="21" customFormat="1" ht="80.25" customHeight="1">
      <c r="A371" s="138"/>
      <c r="B371" s="138"/>
      <c r="C371" s="139"/>
      <c r="D371" s="139"/>
      <c r="E371" s="184"/>
      <c r="F371" s="49" t="s">
        <v>110</v>
      </c>
      <c r="G371" s="51" t="s">
        <v>14</v>
      </c>
      <c r="H371" s="68">
        <v>40</v>
      </c>
      <c r="I371" s="68">
        <v>0</v>
      </c>
      <c r="J371" s="68">
        <f t="shared" si="44"/>
        <v>0</v>
      </c>
      <c r="K371" s="96" t="s">
        <v>121</v>
      </c>
    </row>
    <row r="372" spans="1:11" s="21" customFormat="1" ht="54" customHeight="1">
      <c r="A372" s="138"/>
      <c r="B372" s="138"/>
      <c r="C372" s="139"/>
      <c r="D372" s="139"/>
      <c r="E372" s="184"/>
      <c r="F372" s="49" t="s">
        <v>146</v>
      </c>
      <c r="G372" s="51" t="s">
        <v>14</v>
      </c>
      <c r="H372" s="68">
        <v>100</v>
      </c>
      <c r="I372" s="68">
        <v>100</v>
      </c>
      <c r="J372" s="68">
        <f t="shared" si="44"/>
        <v>100</v>
      </c>
      <c r="K372" s="96"/>
    </row>
    <row r="373" spans="1:10" s="21" customFormat="1" ht="48" customHeight="1">
      <c r="A373" s="111"/>
      <c r="B373" s="111"/>
      <c r="C373" s="113"/>
      <c r="D373" s="113"/>
      <c r="E373" s="185"/>
      <c r="F373" s="100" t="s">
        <v>147</v>
      </c>
      <c r="G373" s="101" t="s">
        <v>117</v>
      </c>
      <c r="H373" s="102">
        <v>0</v>
      </c>
      <c r="I373" s="102">
        <v>0</v>
      </c>
      <c r="J373" s="102" t="e">
        <f t="shared" si="44"/>
        <v>#DIV/0!</v>
      </c>
    </row>
    <row r="374" spans="1:10" s="21" customFormat="1" ht="37.5" customHeight="1">
      <c r="A374" s="110" t="s">
        <v>43</v>
      </c>
      <c r="B374" s="110" t="s">
        <v>145</v>
      </c>
      <c r="C374" s="112">
        <v>53</v>
      </c>
      <c r="D374" s="112">
        <v>52</v>
      </c>
      <c r="E374" s="183">
        <f>D374/C374*100</f>
        <v>98.11320754716981</v>
      </c>
      <c r="F374" s="67" t="s">
        <v>107</v>
      </c>
      <c r="G374" s="51" t="s">
        <v>14</v>
      </c>
      <c r="H374" s="68">
        <v>100</v>
      </c>
      <c r="I374" s="68">
        <v>100</v>
      </c>
      <c r="J374" s="68">
        <f t="shared" si="44"/>
        <v>100</v>
      </c>
    </row>
    <row r="375" spans="1:11" s="21" customFormat="1" ht="67.5" customHeight="1">
      <c r="A375" s="138"/>
      <c r="B375" s="138"/>
      <c r="C375" s="139"/>
      <c r="D375" s="139"/>
      <c r="E375" s="184"/>
      <c r="F375" s="72" t="s">
        <v>106</v>
      </c>
      <c r="G375" s="51" t="s">
        <v>14</v>
      </c>
      <c r="H375" s="68">
        <v>100</v>
      </c>
      <c r="I375" s="68">
        <v>100</v>
      </c>
      <c r="J375" s="68">
        <f t="shared" si="44"/>
        <v>100</v>
      </c>
      <c r="K375" s="96"/>
    </row>
    <row r="376" spans="1:11" s="21" customFormat="1" ht="68.25" customHeight="1">
      <c r="A376" s="138"/>
      <c r="B376" s="138"/>
      <c r="C376" s="139"/>
      <c r="D376" s="139"/>
      <c r="E376" s="184"/>
      <c r="F376" s="49" t="s">
        <v>108</v>
      </c>
      <c r="G376" s="51" t="s">
        <v>14</v>
      </c>
      <c r="H376" s="68">
        <v>50</v>
      </c>
      <c r="I376" s="68">
        <v>50</v>
      </c>
      <c r="J376" s="68">
        <f>I376/H376*100</f>
        <v>100</v>
      </c>
      <c r="K376" s="96"/>
    </row>
    <row r="377" spans="1:11" s="21" customFormat="1" ht="68.25" customHeight="1">
      <c r="A377" s="138"/>
      <c r="B377" s="138"/>
      <c r="C377" s="139"/>
      <c r="D377" s="139"/>
      <c r="E377" s="184"/>
      <c r="F377" s="49" t="s">
        <v>109</v>
      </c>
      <c r="G377" s="51" t="s">
        <v>14</v>
      </c>
      <c r="H377" s="68">
        <v>100</v>
      </c>
      <c r="I377" s="68">
        <v>80</v>
      </c>
      <c r="J377" s="68">
        <f aca="true" t="shared" si="45" ref="J377:J382">I377/H377*100</f>
        <v>80</v>
      </c>
      <c r="K377" s="96"/>
    </row>
    <row r="378" spans="1:11" s="21" customFormat="1" ht="80.25" customHeight="1">
      <c r="A378" s="138"/>
      <c r="B378" s="138"/>
      <c r="C378" s="139"/>
      <c r="D378" s="139"/>
      <c r="E378" s="184"/>
      <c r="F378" s="49" t="s">
        <v>110</v>
      </c>
      <c r="G378" s="51" t="s">
        <v>14</v>
      </c>
      <c r="H378" s="68">
        <v>40</v>
      </c>
      <c r="I378" s="68">
        <v>0</v>
      </c>
      <c r="J378" s="68">
        <f t="shared" si="45"/>
        <v>0</v>
      </c>
      <c r="K378" s="96" t="s">
        <v>121</v>
      </c>
    </row>
    <row r="379" spans="1:11" s="21" customFormat="1" ht="54" customHeight="1">
      <c r="A379" s="138"/>
      <c r="B379" s="138"/>
      <c r="C379" s="139"/>
      <c r="D379" s="139"/>
      <c r="E379" s="184"/>
      <c r="F379" s="49" t="s">
        <v>146</v>
      </c>
      <c r="G379" s="51" t="s">
        <v>14</v>
      </c>
      <c r="H379" s="68">
        <v>100</v>
      </c>
      <c r="I379" s="68">
        <v>100</v>
      </c>
      <c r="J379" s="68">
        <f t="shared" si="45"/>
        <v>100</v>
      </c>
      <c r="K379" s="96"/>
    </row>
    <row r="380" spans="1:10" s="21" customFormat="1" ht="48" customHeight="1">
      <c r="A380" s="111"/>
      <c r="B380" s="111"/>
      <c r="C380" s="113"/>
      <c r="D380" s="113"/>
      <c r="E380" s="185"/>
      <c r="F380" s="100" t="s">
        <v>147</v>
      </c>
      <c r="G380" s="101" t="s">
        <v>117</v>
      </c>
      <c r="H380" s="102">
        <v>0</v>
      </c>
      <c r="I380" s="102">
        <v>0</v>
      </c>
      <c r="J380" s="102" t="e">
        <f t="shared" si="45"/>
        <v>#DIV/0!</v>
      </c>
    </row>
    <row r="381" spans="1:10" s="21" customFormat="1" ht="37.5" customHeight="1">
      <c r="A381" s="110" t="s">
        <v>42</v>
      </c>
      <c r="B381" s="110" t="s">
        <v>145</v>
      </c>
      <c r="C381" s="112">
        <v>108</v>
      </c>
      <c r="D381" s="112">
        <v>111</v>
      </c>
      <c r="E381" s="183">
        <f>D381/C381*100</f>
        <v>102.77777777777777</v>
      </c>
      <c r="F381" s="67" t="s">
        <v>107</v>
      </c>
      <c r="G381" s="51" t="s">
        <v>14</v>
      </c>
      <c r="H381" s="68">
        <v>100</v>
      </c>
      <c r="I381" s="68">
        <v>100</v>
      </c>
      <c r="J381" s="68">
        <f t="shared" si="45"/>
        <v>100</v>
      </c>
    </row>
    <row r="382" spans="1:11" s="21" customFormat="1" ht="67.5" customHeight="1">
      <c r="A382" s="138"/>
      <c r="B382" s="138"/>
      <c r="C382" s="139"/>
      <c r="D382" s="139"/>
      <c r="E382" s="184"/>
      <c r="F382" s="72" t="s">
        <v>106</v>
      </c>
      <c r="G382" s="51" t="s">
        <v>14</v>
      </c>
      <c r="H382" s="68">
        <v>100</v>
      </c>
      <c r="I382" s="68">
        <v>100</v>
      </c>
      <c r="J382" s="68">
        <f t="shared" si="45"/>
        <v>100</v>
      </c>
      <c r="K382" s="96"/>
    </row>
    <row r="383" spans="1:11" s="21" customFormat="1" ht="68.25" customHeight="1">
      <c r="A383" s="138"/>
      <c r="B383" s="138"/>
      <c r="C383" s="139"/>
      <c r="D383" s="139"/>
      <c r="E383" s="184"/>
      <c r="F383" s="49" t="s">
        <v>108</v>
      </c>
      <c r="G383" s="51" t="s">
        <v>14</v>
      </c>
      <c r="H383" s="68">
        <v>50</v>
      </c>
      <c r="I383" s="68">
        <v>67</v>
      </c>
      <c r="J383" s="68">
        <f>I383/H383*100</f>
        <v>134</v>
      </c>
      <c r="K383" s="96"/>
    </row>
    <row r="384" spans="1:11" s="21" customFormat="1" ht="68.25" customHeight="1">
      <c r="A384" s="138"/>
      <c r="B384" s="138"/>
      <c r="C384" s="139"/>
      <c r="D384" s="139"/>
      <c r="E384" s="184"/>
      <c r="F384" s="49" t="s">
        <v>109</v>
      </c>
      <c r="G384" s="51" t="s">
        <v>14</v>
      </c>
      <c r="H384" s="68">
        <v>100</v>
      </c>
      <c r="I384" s="68">
        <v>67</v>
      </c>
      <c r="J384" s="68">
        <f aca="true" t="shared" si="46" ref="J384:J389">I384/H384*100</f>
        <v>67</v>
      </c>
      <c r="K384" s="96"/>
    </row>
    <row r="385" spans="1:11" s="21" customFormat="1" ht="80.25" customHeight="1">
      <c r="A385" s="138"/>
      <c r="B385" s="138"/>
      <c r="C385" s="139"/>
      <c r="D385" s="139"/>
      <c r="E385" s="184"/>
      <c r="F385" s="49" t="s">
        <v>110</v>
      </c>
      <c r="G385" s="51" t="s">
        <v>14</v>
      </c>
      <c r="H385" s="68">
        <v>40</v>
      </c>
      <c r="I385" s="68">
        <v>17</v>
      </c>
      <c r="J385" s="68">
        <f t="shared" si="46"/>
        <v>42.5</v>
      </c>
      <c r="K385" s="96" t="s">
        <v>121</v>
      </c>
    </row>
    <row r="386" spans="1:11" s="21" customFormat="1" ht="54" customHeight="1">
      <c r="A386" s="138"/>
      <c r="B386" s="138"/>
      <c r="C386" s="139"/>
      <c r="D386" s="139"/>
      <c r="E386" s="184"/>
      <c r="F386" s="49" t="s">
        <v>146</v>
      </c>
      <c r="G386" s="51" t="s">
        <v>14</v>
      </c>
      <c r="H386" s="68">
        <v>100</v>
      </c>
      <c r="I386" s="68">
        <v>100</v>
      </c>
      <c r="J386" s="68">
        <f t="shared" si="46"/>
        <v>100</v>
      </c>
      <c r="K386" s="96"/>
    </row>
    <row r="387" spans="1:10" s="21" customFormat="1" ht="48" customHeight="1">
      <c r="A387" s="111"/>
      <c r="B387" s="111"/>
      <c r="C387" s="113"/>
      <c r="D387" s="113"/>
      <c r="E387" s="185"/>
      <c r="F387" s="100" t="s">
        <v>147</v>
      </c>
      <c r="G387" s="101" t="s">
        <v>117</v>
      </c>
      <c r="H387" s="102">
        <v>0</v>
      </c>
      <c r="I387" s="102">
        <v>0</v>
      </c>
      <c r="J387" s="102" t="e">
        <f t="shared" si="46"/>
        <v>#DIV/0!</v>
      </c>
    </row>
    <row r="388" spans="1:10" s="21" customFormat="1" ht="37.5" customHeight="1">
      <c r="A388" s="110" t="s">
        <v>129</v>
      </c>
      <c r="B388" s="110" t="s">
        <v>145</v>
      </c>
      <c r="C388" s="112">
        <v>21</v>
      </c>
      <c r="D388" s="112">
        <v>19</v>
      </c>
      <c r="E388" s="183">
        <f>D388/C388*100</f>
        <v>90.47619047619048</v>
      </c>
      <c r="F388" s="67" t="s">
        <v>107</v>
      </c>
      <c r="G388" s="51" t="s">
        <v>14</v>
      </c>
      <c r="H388" s="68">
        <v>100</v>
      </c>
      <c r="I388" s="68">
        <v>100</v>
      </c>
      <c r="J388" s="68">
        <f t="shared" si="46"/>
        <v>100</v>
      </c>
    </row>
    <row r="389" spans="1:11" s="21" customFormat="1" ht="67.5" customHeight="1">
      <c r="A389" s="138"/>
      <c r="B389" s="138"/>
      <c r="C389" s="139"/>
      <c r="D389" s="139"/>
      <c r="E389" s="184"/>
      <c r="F389" s="72" t="s">
        <v>106</v>
      </c>
      <c r="G389" s="51" t="s">
        <v>14</v>
      </c>
      <c r="H389" s="68">
        <v>100</v>
      </c>
      <c r="I389" s="68">
        <v>100</v>
      </c>
      <c r="J389" s="68">
        <f t="shared" si="46"/>
        <v>100</v>
      </c>
      <c r="K389" s="96"/>
    </row>
    <row r="390" spans="1:11" s="21" customFormat="1" ht="68.25" customHeight="1">
      <c r="A390" s="138"/>
      <c r="B390" s="138"/>
      <c r="C390" s="139"/>
      <c r="D390" s="139"/>
      <c r="E390" s="184"/>
      <c r="F390" s="49" t="s">
        <v>108</v>
      </c>
      <c r="G390" s="51" t="s">
        <v>14</v>
      </c>
      <c r="H390" s="68">
        <v>50</v>
      </c>
      <c r="I390" s="68">
        <v>92</v>
      </c>
      <c r="J390" s="68">
        <f>I390/H390*100</f>
        <v>184</v>
      </c>
      <c r="K390" s="96"/>
    </row>
    <row r="391" spans="1:11" s="21" customFormat="1" ht="68.25" customHeight="1">
      <c r="A391" s="138"/>
      <c r="B391" s="138"/>
      <c r="C391" s="139"/>
      <c r="D391" s="139"/>
      <c r="E391" s="184"/>
      <c r="F391" s="49" t="s">
        <v>109</v>
      </c>
      <c r="G391" s="51" t="s">
        <v>14</v>
      </c>
      <c r="H391" s="68">
        <v>100</v>
      </c>
      <c r="I391" s="68">
        <v>92</v>
      </c>
      <c r="J391" s="68">
        <f aca="true" t="shared" si="47" ref="J391:J396">I391/H391*100</f>
        <v>92</v>
      </c>
      <c r="K391" s="96"/>
    </row>
    <row r="392" spans="1:11" s="21" customFormat="1" ht="80.25" customHeight="1">
      <c r="A392" s="138"/>
      <c r="B392" s="138"/>
      <c r="C392" s="139"/>
      <c r="D392" s="139"/>
      <c r="E392" s="184"/>
      <c r="F392" s="49" t="s">
        <v>110</v>
      </c>
      <c r="G392" s="51" t="s">
        <v>14</v>
      </c>
      <c r="H392" s="68">
        <v>40</v>
      </c>
      <c r="I392" s="68">
        <v>0</v>
      </c>
      <c r="J392" s="68">
        <f t="shared" si="47"/>
        <v>0</v>
      </c>
      <c r="K392" s="96" t="s">
        <v>121</v>
      </c>
    </row>
    <row r="393" spans="1:11" s="21" customFormat="1" ht="54" customHeight="1">
      <c r="A393" s="138"/>
      <c r="B393" s="138"/>
      <c r="C393" s="139"/>
      <c r="D393" s="139"/>
      <c r="E393" s="184"/>
      <c r="F393" s="49" t="s">
        <v>146</v>
      </c>
      <c r="G393" s="51" t="s">
        <v>14</v>
      </c>
      <c r="H393" s="68">
        <v>100</v>
      </c>
      <c r="I393" s="68">
        <v>100</v>
      </c>
      <c r="J393" s="68">
        <f t="shared" si="47"/>
        <v>100</v>
      </c>
      <c r="K393" s="96"/>
    </row>
    <row r="394" spans="1:10" s="21" customFormat="1" ht="48" customHeight="1">
      <c r="A394" s="111"/>
      <c r="B394" s="111"/>
      <c r="C394" s="113"/>
      <c r="D394" s="113"/>
      <c r="E394" s="185"/>
      <c r="F394" s="100" t="s">
        <v>147</v>
      </c>
      <c r="G394" s="101" t="s">
        <v>117</v>
      </c>
      <c r="H394" s="102">
        <v>0</v>
      </c>
      <c r="I394" s="102">
        <v>0</v>
      </c>
      <c r="J394" s="102" t="e">
        <f t="shared" si="47"/>
        <v>#DIV/0!</v>
      </c>
    </row>
    <row r="395" spans="1:10" s="21" customFormat="1" ht="37.5" customHeight="1">
      <c r="A395" s="110" t="s">
        <v>44</v>
      </c>
      <c r="B395" s="110" t="s">
        <v>145</v>
      </c>
      <c r="C395" s="112">
        <v>22</v>
      </c>
      <c r="D395" s="112">
        <v>22</v>
      </c>
      <c r="E395" s="183">
        <f>D395/C395*100</f>
        <v>100</v>
      </c>
      <c r="F395" s="67" t="s">
        <v>107</v>
      </c>
      <c r="G395" s="51" t="s">
        <v>14</v>
      </c>
      <c r="H395" s="68">
        <v>100</v>
      </c>
      <c r="I395" s="68">
        <v>100</v>
      </c>
      <c r="J395" s="68">
        <f t="shared" si="47"/>
        <v>100</v>
      </c>
    </row>
    <row r="396" spans="1:11" s="21" customFormat="1" ht="67.5" customHeight="1">
      <c r="A396" s="138"/>
      <c r="B396" s="138"/>
      <c r="C396" s="139"/>
      <c r="D396" s="139"/>
      <c r="E396" s="184"/>
      <c r="F396" s="72" t="s">
        <v>106</v>
      </c>
      <c r="G396" s="51" t="s">
        <v>14</v>
      </c>
      <c r="H396" s="68">
        <v>100</v>
      </c>
      <c r="I396" s="68">
        <v>100</v>
      </c>
      <c r="J396" s="68">
        <f t="shared" si="47"/>
        <v>100</v>
      </c>
      <c r="K396" s="96"/>
    </row>
    <row r="397" spans="1:11" s="21" customFormat="1" ht="68.25" customHeight="1">
      <c r="A397" s="138"/>
      <c r="B397" s="138"/>
      <c r="C397" s="139"/>
      <c r="D397" s="139"/>
      <c r="E397" s="184"/>
      <c r="F397" s="49" t="s">
        <v>108</v>
      </c>
      <c r="G397" s="51" t="s">
        <v>14</v>
      </c>
      <c r="H397" s="68">
        <v>50</v>
      </c>
      <c r="I397" s="68">
        <v>50</v>
      </c>
      <c r="J397" s="68">
        <f>I397/H397*100</f>
        <v>100</v>
      </c>
      <c r="K397" s="96"/>
    </row>
    <row r="398" spans="1:11" s="21" customFormat="1" ht="68.25" customHeight="1">
      <c r="A398" s="138"/>
      <c r="B398" s="138"/>
      <c r="C398" s="139"/>
      <c r="D398" s="139"/>
      <c r="E398" s="184"/>
      <c r="F398" s="49" t="s">
        <v>109</v>
      </c>
      <c r="G398" s="51" t="s">
        <v>14</v>
      </c>
      <c r="H398" s="68">
        <v>100</v>
      </c>
      <c r="I398" s="68">
        <v>100</v>
      </c>
      <c r="J398" s="68">
        <f>I398/H398*100</f>
        <v>100</v>
      </c>
      <c r="K398" s="96"/>
    </row>
    <row r="399" spans="1:11" s="21" customFormat="1" ht="80.25" customHeight="1">
      <c r="A399" s="138"/>
      <c r="B399" s="138"/>
      <c r="C399" s="139"/>
      <c r="D399" s="139"/>
      <c r="E399" s="184"/>
      <c r="F399" s="49" t="s">
        <v>110</v>
      </c>
      <c r="G399" s="51" t="s">
        <v>14</v>
      </c>
      <c r="H399" s="68">
        <v>40</v>
      </c>
      <c r="I399" s="68">
        <v>0</v>
      </c>
      <c r="J399" s="68">
        <f>I399/H399*100</f>
        <v>0</v>
      </c>
      <c r="K399" s="96" t="s">
        <v>121</v>
      </c>
    </row>
    <row r="400" spans="1:11" s="21" customFormat="1" ht="54" customHeight="1">
      <c r="A400" s="138"/>
      <c r="B400" s="138"/>
      <c r="C400" s="139"/>
      <c r="D400" s="139"/>
      <c r="E400" s="184"/>
      <c r="F400" s="49" t="s">
        <v>146</v>
      </c>
      <c r="G400" s="51" t="s">
        <v>14</v>
      </c>
      <c r="H400" s="68">
        <v>100</v>
      </c>
      <c r="I400" s="68">
        <v>100</v>
      </c>
      <c r="J400" s="68">
        <f>I400/H400*100</f>
        <v>100</v>
      </c>
      <c r="K400" s="96"/>
    </row>
    <row r="401" spans="1:10" s="21" customFormat="1" ht="48" customHeight="1">
      <c r="A401" s="111"/>
      <c r="B401" s="111"/>
      <c r="C401" s="113"/>
      <c r="D401" s="113"/>
      <c r="E401" s="185"/>
      <c r="F401" s="100" t="s">
        <v>147</v>
      </c>
      <c r="G401" s="101" t="s">
        <v>117</v>
      </c>
      <c r="H401" s="102">
        <v>0</v>
      </c>
      <c r="I401" s="102">
        <v>0</v>
      </c>
      <c r="J401" s="102" t="e">
        <f>I401/H401*100</f>
        <v>#DIV/0!</v>
      </c>
    </row>
    <row r="402" spans="1:10" s="21" customFormat="1" ht="37.5" customHeight="1">
      <c r="A402" s="110" t="s">
        <v>131</v>
      </c>
      <c r="B402" s="110" t="s">
        <v>145</v>
      </c>
      <c r="C402" s="112">
        <v>8</v>
      </c>
      <c r="D402" s="112">
        <v>7</v>
      </c>
      <c r="E402" s="183">
        <f>D402/C402*100</f>
        <v>87.5</v>
      </c>
      <c r="F402" s="67" t="s">
        <v>107</v>
      </c>
      <c r="G402" s="51" t="s">
        <v>14</v>
      </c>
      <c r="H402" s="68">
        <v>100</v>
      </c>
      <c r="I402" s="68">
        <v>100</v>
      </c>
      <c r="J402" s="68">
        <f aca="true" t="shared" si="48" ref="J402:J422">I402/H402*100</f>
        <v>100</v>
      </c>
    </row>
    <row r="403" spans="1:11" s="21" customFormat="1" ht="67.5" customHeight="1">
      <c r="A403" s="138"/>
      <c r="B403" s="138"/>
      <c r="C403" s="139"/>
      <c r="D403" s="139"/>
      <c r="E403" s="184"/>
      <c r="F403" s="72" t="s">
        <v>106</v>
      </c>
      <c r="G403" s="51" t="s">
        <v>14</v>
      </c>
      <c r="H403" s="68">
        <v>100</v>
      </c>
      <c r="I403" s="68">
        <v>100</v>
      </c>
      <c r="J403" s="68">
        <f t="shared" si="48"/>
        <v>100</v>
      </c>
      <c r="K403" s="96"/>
    </row>
    <row r="404" spans="1:11" s="21" customFormat="1" ht="68.25" customHeight="1">
      <c r="A404" s="138"/>
      <c r="B404" s="138"/>
      <c r="C404" s="139"/>
      <c r="D404" s="139"/>
      <c r="E404" s="184"/>
      <c r="F404" s="49" t="s">
        <v>108</v>
      </c>
      <c r="G404" s="51" t="s">
        <v>14</v>
      </c>
      <c r="H404" s="68">
        <v>50</v>
      </c>
      <c r="I404" s="68">
        <v>40</v>
      </c>
      <c r="J404" s="68">
        <f t="shared" si="48"/>
        <v>80</v>
      </c>
      <c r="K404" s="96"/>
    </row>
    <row r="405" spans="1:11" s="21" customFormat="1" ht="68.25" customHeight="1">
      <c r="A405" s="138"/>
      <c r="B405" s="138"/>
      <c r="C405" s="139"/>
      <c r="D405" s="139"/>
      <c r="E405" s="184"/>
      <c r="F405" s="49" t="s">
        <v>109</v>
      </c>
      <c r="G405" s="51" t="s">
        <v>14</v>
      </c>
      <c r="H405" s="68">
        <v>100</v>
      </c>
      <c r="I405" s="68">
        <v>100</v>
      </c>
      <c r="J405" s="68">
        <f t="shared" si="48"/>
        <v>100</v>
      </c>
      <c r="K405" s="96"/>
    </row>
    <row r="406" spans="1:11" s="21" customFormat="1" ht="80.25" customHeight="1">
      <c r="A406" s="138"/>
      <c r="B406" s="138"/>
      <c r="C406" s="139"/>
      <c r="D406" s="139"/>
      <c r="E406" s="184"/>
      <c r="F406" s="49" t="s">
        <v>110</v>
      </c>
      <c r="G406" s="51" t="s">
        <v>14</v>
      </c>
      <c r="H406" s="68">
        <v>40</v>
      </c>
      <c r="I406" s="68">
        <v>0</v>
      </c>
      <c r="J406" s="68">
        <f t="shared" si="48"/>
        <v>0</v>
      </c>
      <c r="K406" s="96" t="s">
        <v>121</v>
      </c>
    </row>
    <row r="407" spans="1:11" s="21" customFormat="1" ht="54" customHeight="1">
      <c r="A407" s="138"/>
      <c r="B407" s="138"/>
      <c r="C407" s="139"/>
      <c r="D407" s="139"/>
      <c r="E407" s="184"/>
      <c r="F407" s="49" t="s">
        <v>146</v>
      </c>
      <c r="G407" s="51" t="s">
        <v>14</v>
      </c>
      <c r="H407" s="68">
        <v>100</v>
      </c>
      <c r="I407" s="68">
        <v>100</v>
      </c>
      <c r="J407" s="68">
        <f t="shared" si="48"/>
        <v>100</v>
      </c>
      <c r="K407" s="96"/>
    </row>
    <row r="408" spans="1:10" s="21" customFormat="1" ht="48" customHeight="1">
      <c r="A408" s="111"/>
      <c r="B408" s="111"/>
      <c r="C408" s="113"/>
      <c r="D408" s="113"/>
      <c r="E408" s="185"/>
      <c r="F408" s="100" t="s">
        <v>147</v>
      </c>
      <c r="G408" s="101" t="s">
        <v>117</v>
      </c>
      <c r="H408" s="102">
        <v>0</v>
      </c>
      <c r="I408" s="102">
        <v>0</v>
      </c>
      <c r="J408" s="102" t="e">
        <f t="shared" si="48"/>
        <v>#DIV/0!</v>
      </c>
    </row>
    <row r="409" spans="1:10" s="21" customFormat="1" ht="37.5" customHeight="1">
      <c r="A409" s="110" t="s">
        <v>73</v>
      </c>
      <c r="B409" s="110" t="s">
        <v>145</v>
      </c>
      <c r="C409" s="112">
        <v>20</v>
      </c>
      <c r="D409" s="112">
        <v>20</v>
      </c>
      <c r="E409" s="183">
        <f>D409/C409*100</f>
        <v>100</v>
      </c>
      <c r="F409" s="67" t="s">
        <v>107</v>
      </c>
      <c r="G409" s="51" t="s">
        <v>14</v>
      </c>
      <c r="H409" s="68">
        <v>100</v>
      </c>
      <c r="I409" s="68">
        <v>95</v>
      </c>
      <c r="J409" s="68">
        <f t="shared" si="48"/>
        <v>95</v>
      </c>
    </row>
    <row r="410" spans="1:11" s="21" customFormat="1" ht="67.5" customHeight="1">
      <c r="A410" s="138"/>
      <c r="B410" s="138"/>
      <c r="C410" s="139"/>
      <c r="D410" s="139"/>
      <c r="E410" s="184"/>
      <c r="F410" s="72" t="s">
        <v>106</v>
      </c>
      <c r="G410" s="51" t="s">
        <v>14</v>
      </c>
      <c r="H410" s="68">
        <v>100</v>
      </c>
      <c r="I410" s="68">
        <v>100</v>
      </c>
      <c r="J410" s="68">
        <f t="shared" si="48"/>
        <v>100</v>
      </c>
      <c r="K410" s="96"/>
    </row>
    <row r="411" spans="1:11" s="21" customFormat="1" ht="68.25" customHeight="1">
      <c r="A411" s="138"/>
      <c r="B411" s="138"/>
      <c r="C411" s="139"/>
      <c r="D411" s="139"/>
      <c r="E411" s="184"/>
      <c r="F411" s="49" t="s">
        <v>108</v>
      </c>
      <c r="G411" s="51" t="s">
        <v>14</v>
      </c>
      <c r="H411" s="68">
        <v>50</v>
      </c>
      <c r="I411" s="68">
        <v>50</v>
      </c>
      <c r="J411" s="68">
        <f t="shared" si="48"/>
        <v>100</v>
      </c>
      <c r="K411" s="96"/>
    </row>
    <row r="412" spans="1:11" s="21" customFormat="1" ht="68.25" customHeight="1">
      <c r="A412" s="138"/>
      <c r="B412" s="138"/>
      <c r="C412" s="139"/>
      <c r="D412" s="139"/>
      <c r="E412" s="184"/>
      <c r="F412" s="49" t="s">
        <v>109</v>
      </c>
      <c r="G412" s="51" t="s">
        <v>14</v>
      </c>
      <c r="H412" s="68">
        <v>100</v>
      </c>
      <c r="I412" s="68">
        <v>100</v>
      </c>
      <c r="J412" s="68">
        <f t="shared" si="48"/>
        <v>100</v>
      </c>
      <c r="K412" s="96"/>
    </row>
    <row r="413" spans="1:11" s="21" customFormat="1" ht="80.25" customHeight="1">
      <c r="A413" s="138"/>
      <c r="B413" s="138"/>
      <c r="C413" s="139"/>
      <c r="D413" s="139"/>
      <c r="E413" s="184"/>
      <c r="F413" s="49" t="s">
        <v>110</v>
      </c>
      <c r="G413" s="51" t="s">
        <v>14</v>
      </c>
      <c r="H413" s="68">
        <v>40</v>
      </c>
      <c r="I413" s="68">
        <v>0</v>
      </c>
      <c r="J413" s="68">
        <f t="shared" si="48"/>
        <v>0</v>
      </c>
      <c r="K413" s="96" t="s">
        <v>121</v>
      </c>
    </row>
    <row r="414" spans="1:11" s="21" customFormat="1" ht="54" customHeight="1">
      <c r="A414" s="138"/>
      <c r="B414" s="138"/>
      <c r="C414" s="139"/>
      <c r="D414" s="139"/>
      <c r="E414" s="184"/>
      <c r="F414" s="49" t="s">
        <v>146</v>
      </c>
      <c r="G414" s="51" t="s">
        <v>14</v>
      </c>
      <c r="H414" s="68">
        <v>100</v>
      </c>
      <c r="I414" s="68">
        <v>100</v>
      </c>
      <c r="J414" s="68">
        <f t="shared" si="48"/>
        <v>100</v>
      </c>
      <c r="K414" s="96"/>
    </row>
    <row r="415" spans="1:10" s="21" customFormat="1" ht="48" customHeight="1">
      <c r="A415" s="111"/>
      <c r="B415" s="111"/>
      <c r="C415" s="113"/>
      <c r="D415" s="113"/>
      <c r="E415" s="185"/>
      <c r="F415" s="100" t="s">
        <v>147</v>
      </c>
      <c r="G415" s="101" t="s">
        <v>117</v>
      </c>
      <c r="H415" s="102">
        <v>0</v>
      </c>
      <c r="I415" s="102">
        <v>0</v>
      </c>
      <c r="J415" s="102" t="e">
        <f t="shared" si="48"/>
        <v>#DIV/0!</v>
      </c>
    </row>
    <row r="416" spans="1:10" s="21" customFormat="1" ht="37.5" customHeight="1">
      <c r="A416" s="110" t="s">
        <v>132</v>
      </c>
      <c r="B416" s="110" t="s">
        <v>145</v>
      </c>
      <c r="C416" s="112">
        <v>19</v>
      </c>
      <c r="D416" s="112">
        <v>19</v>
      </c>
      <c r="E416" s="183">
        <f>D416/C416*100</f>
        <v>100</v>
      </c>
      <c r="F416" s="67" t="s">
        <v>107</v>
      </c>
      <c r="G416" s="51" t="s">
        <v>14</v>
      </c>
      <c r="H416" s="68">
        <v>100</v>
      </c>
      <c r="I416" s="68">
        <v>100</v>
      </c>
      <c r="J416" s="68">
        <f t="shared" si="48"/>
        <v>100</v>
      </c>
    </row>
    <row r="417" spans="1:11" s="21" customFormat="1" ht="67.5" customHeight="1">
      <c r="A417" s="138"/>
      <c r="B417" s="138"/>
      <c r="C417" s="139"/>
      <c r="D417" s="139"/>
      <c r="E417" s="184"/>
      <c r="F417" s="72" t="s">
        <v>106</v>
      </c>
      <c r="G417" s="51" t="s">
        <v>14</v>
      </c>
      <c r="H417" s="68">
        <v>100</v>
      </c>
      <c r="I417" s="68">
        <v>100</v>
      </c>
      <c r="J417" s="68">
        <f t="shared" si="48"/>
        <v>100</v>
      </c>
      <c r="K417" s="96"/>
    </row>
    <row r="418" spans="1:11" s="21" customFormat="1" ht="68.25" customHeight="1">
      <c r="A418" s="138"/>
      <c r="B418" s="138"/>
      <c r="C418" s="139"/>
      <c r="D418" s="139"/>
      <c r="E418" s="184"/>
      <c r="F418" s="49" t="s">
        <v>108</v>
      </c>
      <c r="G418" s="51" t="s">
        <v>14</v>
      </c>
      <c r="H418" s="68">
        <v>50</v>
      </c>
      <c r="I418" s="68">
        <v>50</v>
      </c>
      <c r="J418" s="68">
        <f t="shared" si="48"/>
        <v>100</v>
      </c>
      <c r="K418" s="96"/>
    </row>
    <row r="419" spans="1:11" s="21" customFormat="1" ht="68.25" customHeight="1">
      <c r="A419" s="138"/>
      <c r="B419" s="138"/>
      <c r="C419" s="139"/>
      <c r="D419" s="139"/>
      <c r="E419" s="184"/>
      <c r="F419" s="49" t="s">
        <v>109</v>
      </c>
      <c r="G419" s="51" t="s">
        <v>14</v>
      </c>
      <c r="H419" s="68">
        <v>100</v>
      </c>
      <c r="I419" s="68">
        <v>100</v>
      </c>
      <c r="J419" s="68">
        <f t="shared" si="48"/>
        <v>100</v>
      </c>
      <c r="K419" s="96"/>
    </row>
    <row r="420" spans="1:11" s="21" customFormat="1" ht="80.25" customHeight="1">
      <c r="A420" s="138"/>
      <c r="B420" s="138"/>
      <c r="C420" s="139"/>
      <c r="D420" s="139"/>
      <c r="E420" s="184"/>
      <c r="F420" s="49" t="s">
        <v>110</v>
      </c>
      <c r="G420" s="51" t="s">
        <v>14</v>
      </c>
      <c r="H420" s="68">
        <v>40</v>
      </c>
      <c r="I420" s="68">
        <v>0</v>
      </c>
      <c r="J420" s="68">
        <f t="shared" si="48"/>
        <v>0</v>
      </c>
      <c r="K420" s="96" t="s">
        <v>121</v>
      </c>
    </row>
    <row r="421" spans="1:11" s="21" customFormat="1" ht="54" customHeight="1">
      <c r="A421" s="138"/>
      <c r="B421" s="138"/>
      <c r="C421" s="139"/>
      <c r="D421" s="139"/>
      <c r="E421" s="184"/>
      <c r="F421" s="49" t="s">
        <v>146</v>
      </c>
      <c r="G421" s="51" t="s">
        <v>14</v>
      </c>
      <c r="H421" s="68">
        <v>100</v>
      </c>
      <c r="I421" s="68">
        <v>100</v>
      </c>
      <c r="J421" s="68">
        <f t="shared" si="48"/>
        <v>100</v>
      </c>
      <c r="K421" s="96"/>
    </row>
    <row r="422" spans="1:10" s="21" customFormat="1" ht="48" customHeight="1">
      <c r="A422" s="111"/>
      <c r="B422" s="111"/>
      <c r="C422" s="113"/>
      <c r="D422" s="113"/>
      <c r="E422" s="185"/>
      <c r="F422" s="100" t="s">
        <v>147</v>
      </c>
      <c r="G422" s="101" t="s">
        <v>117</v>
      </c>
      <c r="H422" s="102">
        <v>0</v>
      </c>
      <c r="I422" s="102">
        <v>0</v>
      </c>
      <c r="J422" s="102" t="e">
        <f t="shared" si="48"/>
        <v>#DIV/0!</v>
      </c>
    </row>
    <row r="423" spans="1:10" s="21" customFormat="1" ht="112.5" customHeight="1">
      <c r="A423" s="26" t="s">
        <v>149</v>
      </c>
      <c r="B423" s="23" t="s">
        <v>12</v>
      </c>
      <c r="C423" s="23">
        <f>C434+C445+C456+C467+C478+C489+C500+C511+C522+C533+C544+C555+C566+C577+C588+C599+C610</f>
        <v>1664</v>
      </c>
      <c r="D423" s="23">
        <f>D434+D445+D456+D467+D478+D489+D500+D511+D522+D533+D544+D555+D566+D577+D588+D599+D610</f>
        <v>1683</v>
      </c>
      <c r="E423" s="25">
        <f>D423/C423*100</f>
        <v>101.14182692307692</v>
      </c>
      <c r="F423" s="38" t="s">
        <v>151</v>
      </c>
      <c r="G423" s="24" t="s">
        <v>14</v>
      </c>
      <c r="H423" s="24">
        <f aca="true" t="shared" si="49" ref="H423:I433">(H434+H445+H456+H467+H478+H489+H500+H511+H522+H533+H544+H555+H566+H577+H588+H599+H610)/17</f>
        <v>100</v>
      </c>
      <c r="I423" s="24">
        <f t="shared" si="49"/>
        <v>100</v>
      </c>
      <c r="J423" s="24">
        <f aca="true" t="shared" si="50" ref="J423:J444">I423/H423*100</f>
        <v>100</v>
      </c>
    </row>
    <row r="424" spans="1:10" s="29" customFormat="1" ht="69.75" customHeight="1">
      <c r="A424" s="23"/>
      <c r="B424" s="23"/>
      <c r="C424" s="23"/>
      <c r="D424" s="23"/>
      <c r="E424" s="23"/>
      <c r="F424" s="38" t="s">
        <v>150</v>
      </c>
      <c r="G424" s="24" t="s">
        <v>14</v>
      </c>
      <c r="H424" s="24">
        <f t="shared" si="49"/>
        <v>80</v>
      </c>
      <c r="I424" s="28">
        <f t="shared" si="49"/>
        <v>84.05882352941177</v>
      </c>
      <c r="J424" s="28">
        <f t="shared" si="50"/>
        <v>105.07352941176471</v>
      </c>
    </row>
    <row r="425" spans="1:10" s="29" customFormat="1" ht="65.25" customHeight="1">
      <c r="A425" s="23"/>
      <c r="B425" s="23"/>
      <c r="C425" s="23"/>
      <c r="D425" s="23"/>
      <c r="E425" s="23"/>
      <c r="F425" s="38" t="s">
        <v>152</v>
      </c>
      <c r="G425" s="24" t="s">
        <v>14</v>
      </c>
      <c r="H425" s="24">
        <f t="shared" si="49"/>
        <v>100</v>
      </c>
      <c r="I425" s="28">
        <f t="shared" si="49"/>
        <v>97.88235294117646</v>
      </c>
      <c r="J425" s="28">
        <f t="shared" si="50"/>
        <v>97.88235294117646</v>
      </c>
    </row>
    <row r="426" spans="1:10" s="29" customFormat="1" ht="84" customHeight="1">
      <c r="A426" s="23"/>
      <c r="B426" s="23"/>
      <c r="C426" s="23"/>
      <c r="D426" s="23"/>
      <c r="E426" s="23"/>
      <c r="F426" s="38" t="s">
        <v>153</v>
      </c>
      <c r="G426" s="24" t="s">
        <v>14</v>
      </c>
      <c r="H426" s="24">
        <f t="shared" si="49"/>
        <v>40</v>
      </c>
      <c r="I426" s="28">
        <f t="shared" si="49"/>
        <v>37.705882352941174</v>
      </c>
      <c r="J426" s="28">
        <f>I426/H426*100</f>
        <v>94.26470588235294</v>
      </c>
    </row>
    <row r="427" spans="1:10" s="29" customFormat="1" ht="66.75" customHeight="1">
      <c r="A427" s="23"/>
      <c r="B427" s="23"/>
      <c r="C427" s="23"/>
      <c r="D427" s="23"/>
      <c r="E427" s="23"/>
      <c r="F427" s="38" t="s">
        <v>154</v>
      </c>
      <c r="G427" s="24" t="s">
        <v>14</v>
      </c>
      <c r="H427" s="24">
        <f t="shared" si="49"/>
        <v>100</v>
      </c>
      <c r="I427" s="28">
        <f t="shared" si="49"/>
        <v>100</v>
      </c>
      <c r="J427" s="28">
        <f>I427/H427*100</f>
        <v>100</v>
      </c>
    </row>
    <row r="428" spans="1:10" s="29" customFormat="1" ht="78.75" customHeight="1">
      <c r="A428" s="23"/>
      <c r="B428" s="23"/>
      <c r="C428" s="23"/>
      <c r="D428" s="23"/>
      <c r="E428" s="23"/>
      <c r="F428" s="38" t="s">
        <v>155</v>
      </c>
      <c r="G428" s="24"/>
      <c r="H428" s="24">
        <f t="shared" si="49"/>
        <v>45</v>
      </c>
      <c r="I428" s="28">
        <f t="shared" si="49"/>
        <v>42.8235294117647</v>
      </c>
      <c r="J428" s="28">
        <f aca="true" t="shared" si="51" ref="J428:J433">I428/H428*100</f>
        <v>95.16339869281045</v>
      </c>
    </row>
    <row r="429" spans="1:10" s="29" customFormat="1" ht="78.75" customHeight="1">
      <c r="A429" s="23"/>
      <c r="B429" s="23"/>
      <c r="C429" s="23"/>
      <c r="D429" s="23"/>
      <c r="E429" s="23"/>
      <c r="F429" s="38" t="s">
        <v>156</v>
      </c>
      <c r="G429" s="24"/>
      <c r="H429" s="24">
        <f t="shared" si="49"/>
        <v>50</v>
      </c>
      <c r="I429" s="28">
        <f t="shared" si="49"/>
        <v>31.764705882352942</v>
      </c>
      <c r="J429" s="28">
        <f t="shared" si="51"/>
        <v>63.52941176470588</v>
      </c>
    </row>
    <row r="430" spans="1:10" s="29" customFormat="1" ht="52.5" customHeight="1">
      <c r="A430" s="23"/>
      <c r="B430" s="23"/>
      <c r="C430" s="23"/>
      <c r="D430" s="23"/>
      <c r="E430" s="23"/>
      <c r="F430" s="38" t="s">
        <v>157</v>
      </c>
      <c r="G430" s="24"/>
      <c r="H430" s="24">
        <f t="shared" si="49"/>
        <v>40</v>
      </c>
      <c r="I430" s="28">
        <f t="shared" si="49"/>
        <v>53.470588235294116</v>
      </c>
      <c r="J430" s="28">
        <f t="shared" si="51"/>
        <v>133.67647058823528</v>
      </c>
    </row>
    <row r="431" spans="1:10" s="29" customFormat="1" ht="60" customHeight="1">
      <c r="A431" s="23"/>
      <c r="B431" s="23"/>
      <c r="C431" s="23"/>
      <c r="D431" s="23"/>
      <c r="E431" s="23"/>
      <c r="F431" s="38" t="s">
        <v>158</v>
      </c>
      <c r="G431" s="24"/>
      <c r="H431" s="24">
        <f t="shared" si="49"/>
        <v>100</v>
      </c>
      <c r="I431" s="28">
        <f t="shared" si="49"/>
        <v>82.3529411764706</v>
      </c>
      <c r="J431" s="28">
        <f t="shared" si="51"/>
        <v>82.3529411764706</v>
      </c>
    </row>
    <row r="432" spans="1:10" s="29" customFormat="1" ht="32.25" customHeight="1">
      <c r="A432" s="23"/>
      <c r="B432" s="23"/>
      <c r="C432" s="23"/>
      <c r="D432" s="23"/>
      <c r="E432" s="23"/>
      <c r="F432" s="38" t="s">
        <v>159</v>
      </c>
      <c r="G432" s="24"/>
      <c r="H432" s="24">
        <f t="shared" si="49"/>
        <v>90</v>
      </c>
      <c r="I432" s="28">
        <f t="shared" si="49"/>
        <v>93.47058823529412</v>
      </c>
      <c r="J432" s="28">
        <f t="shared" si="51"/>
        <v>103.8562091503268</v>
      </c>
    </row>
    <row r="433" spans="1:10" s="29" customFormat="1" ht="60.75" customHeight="1">
      <c r="A433" s="23"/>
      <c r="B433" s="23"/>
      <c r="C433" s="23"/>
      <c r="D433" s="23"/>
      <c r="E433" s="23"/>
      <c r="F433" s="38" t="s">
        <v>160</v>
      </c>
      <c r="G433" s="24"/>
      <c r="H433" s="24">
        <f t="shared" si="49"/>
        <v>100</v>
      </c>
      <c r="I433" s="28">
        <f t="shared" si="49"/>
        <v>97.05882352941177</v>
      </c>
      <c r="J433" s="28">
        <f t="shared" si="51"/>
        <v>97.05882352941177</v>
      </c>
    </row>
    <row r="434" spans="1:10" s="21" customFormat="1" ht="156.75" customHeight="1">
      <c r="A434" s="8" t="s">
        <v>161</v>
      </c>
      <c r="B434" s="18" t="s">
        <v>12</v>
      </c>
      <c r="C434" s="18">
        <v>95</v>
      </c>
      <c r="D434" s="65">
        <v>93</v>
      </c>
      <c r="E434" s="76">
        <f>D434/C434*100</f>
        <v>97.89473684210527</v>
      </c>
      <c r="F434" s="49" t="s">
        <v>162</v>
      </c>
      <c r="G434" s="51" t="s">
        <v>14</v>
      </c>
      <c r="H434" s="51">
        <v>100</v>
      </c>
      <c r="I434" s="51">
        <v>100</v>
      </c>
      <c r="J434" s="51">
        <f t="shared" si="50"/>
        <v>100</v>
      </c>
    </row>
    <row r="435" spans="1:10" s="29" customFormat="1" ht="75.75" customHeight="1">
      <c r="A435" s="6"/>
      <c r="B435" s="6"/>
      <c r="C435" s="18"/>
      <c r="D435" s="65"/>
      <c r="E435" s="65"/>
      <c r="F435" s="49" t="s">
        <v>150</v>
      </c>
      <c r="G435" s="51" t="s">
        <v>14</v>
      </c>
      <c r="H435" s="51">
        <v>80</v>
      </c>
      <c r="I435" s="51">
        <v>90</v>
      </c>
      <c r="J435" s="51">
        <f t="shared" si="50"/>
        <v>112.5</v>
      </c>
    </row>
    <row r="436" spans="1:10" s="29" customFormat="1" ht="76.5" customHeight="1">
      <c r="A436" s="6"/>
      <c r="B436" s="6"/>
      <c r="C436" s="18"/>
      <c r="D436" s="65"/>
      <c r="E436" s="65"/>
      <c r="F436" s="49" t="s">
        <v>163</v>
      </c>
      <c r="G436" s="51" t="s">
        <v>14</v>
      </c>
      <c r="H436" s="51">
        <v>100</v>
      </c>
      <c r="I436" s="51">
        <v>100</v>
      </c>
      <c r="J436" s="51">
        <f t="shared" si="50"/>
        <v>100</v>
      </c>
    </row>
    <row r="437" spans="1:10" s="29" customFormat="1" ht="85.5" customHeight="1">
      <c r="A437" s="6"/>
      <c r="B437" s="6"/>
      <c r="C437" s="18"/>
      <c r="D437" s="65"/>
      <c r="E437" s="65"/>
      <c r="F437" s="49" t="s">
        <v>153</v>
      </c>
      <c r="G437" s="51" t="s">
        <v>14</v>
      </c>
      <c r="H437" s="51">
        <v>40</v>
      </c>
      <c r="I437" s="51">
        <v>31</v>
      </c>
      <c r="J437" s="68">
        <f t="shared" si="50"/>
        <v>77.5</v>
      </c>
    </row>
    <row r="438" spans="1:10" s="29" customFormat="1" ht="60.75" customHeight="1">
      <c r="A438" s="6"/>
      <c r="B438" s="6"/>
      <c r="C438" s="18"/>
      <c r="D438" s="65"/>
      <c r="E438" s="65"/>
      <c r="F438" s="49" t="s">
        <v>154</v>
      </c>
      <c r="G438" s="51" t="s">
        <v>14</v>
      </c>
      <c r="H438" s="54">
        <v>100</v>
      </c>
      <c r="I438" s="51">
        <v>100</v>
      </c>
      <c r="J438" s="54">
        <f t="shared" si="50"/>
        <v>100</v>
      </c>
    </row>
    <row r="439" spans="1:10" s="29" customFormat="1" ht="72.75" customHeight="1">
      <c r="A439" s="6"/>
      <c r="B439" s="6"/>
      <c r="C439" s="18"/>
      <c r="D439" s="65"/>
      <c r="E439" s="65"/>
      <c r="F439" s="49" t="s">
        <v>164</v>
      </c>
      <c r="G439" s="51" t="s">
        <v>14</v>
      </c>
      <c r="H439" s="54">
        <v>45</v>
      </c>
      <c r="I439" s="51">
        <v>43</v>
      </c>
      <c r="J439" s="54">
        <f t="shared" si="50"/>
        <v>95.55555555555556</v>
      </c>
    </row>
    <row r="440" spans="1:10" s="29" customFormat="1" ht="86.25" customHeight="1">
      <c r="A440" s="6"/>
      <c r="B440" s="6"/>
      <c r="C440" s="18"/>
      <c r="D440" s="65"/>
      <c r="E440" s="65"/>
      <c r="F440" s="49" t="s">
        <v>156</v>
      </c>
      <c r="G440" s="51" t="s">
        <v>14</v>
      </c>
      <c r="H440" s="54">
        <v>50</v>
      </c>
      <c r="I440" s="51">
        <v>50</v>
      </c>
      <c r="J440" s="54">
        <f t="shared" si="50"/>
        <v>100</v>
      </c>
    </row>
    <row r="441" spans="1:10" s="29" customFormat="1" ht="55.5" customHeight="1">
      <c r="A441" s="6"/>
      <c r="B441" s="6"/>
      <c r="C441" s="18"/>
      <c r="D441" s="65"/>
      <c r="E441" s="65"/>
      <c r="F441" s="49" t="s">
        <v>157</v>
      </c>
      <c r="G441" s="51" t="s">
        <v>14</v>
      </c>
      <c r="H441" s="54">
        <v>40</v>
      </c>
      <c r="I441" s="51">
        <v>52</v>
      </c>
      <c r="J441" s="54">
        <f t="shared" si="50"/>
        <v>130</v>
      </c>
    </row>
    <row r="442" spans="1:10" s="29" customFormat="1" ht="55.5" customHeight="1">
      <c r="A442" s="6"/>
      <c r="B442" s="6"/>
      <c r="C442" s="18"/>
      <c r="D442" s="65"/>
      <c r="E442" s="65"/>
      <c r="F442" s="49" t="s">
        <v>158</v>
      </c>
      <c r="G442" s="51" t="s">
        <v>14</v>
      </c>
      <c r="H442" s="54">
        <v>100</v>
      </c>
      <c r="I442" s="51">
        <v>100</v>
      </c>
      <c r="J442" s="54">
        <f t="shared" si="50"/>
        <v>100</v>
      </c>
    </row>
    <row r="443" spans="1:10" s="29" customFormat="1" ht="33" customHeight="1">
      <c r="A443" s="6"/>
      <c r="B443" s="6"/>
      <c r="C443" s="18"/>
      <c r="D443" s="65"/>
      <c r="E443" s="65"/>
      <c r="F443" s="49" t="s">
        <v>159</v>
      </c>
      <c r="G443" s="51" t="s">
        <v>14</v>
      </c>
      <c r="H443" s="54">
        <v>90</v>
      </c>
      <c r="I443" s="51">
        <v>90</v>
      </c>
      <c r="J443" s="54">
        <f t="shared" si="50"/>
        <v>100</v>
      </c>
    </row>
    <row r="444" spans="1:10" s="29" customFormat="1" ht="52.5" customHeight="1">
      <c r="A444" s="6"/>
      <c r="B444" s="6"/>
      <c r="C444" s="18"/>
      <c r="D444" s="65"/>
      <c r="E444" s="65"/>
      <c r="F444" s="49" t="s">
        <v>160</v>
      </c>
      <c r="G444" s="51" t="s">
        <v>14</v>
      </c>
      <c r="H444" s="54">
        <v>100</v>
      </c>
      <c r="I444" s="51">
        <v>100</v>
      </c>
      <c r="J444" s="54">
        <f t="shared" si="50"/>
        <v>100</v>
      </c>
    </row>
    <row r="445" spans="1:10" s="21" customFormat="1" ht="156.75" customHeight="1">
      <c r="A445" s="8" t="s">
        <v>165</v>
      </c>
      <c r="B445" s="18" t="s">
        <v>12</v>
      </c>
      <c r="C445" s="18">
        <v>311</v>
      </c>
      <c r="D445" s="65">
        <v>304</v>
      </c>
      <c r="E445" s="76">
        <f>D445/C445*100</f>
        <v>97.7491961414791</v>
      </c>
      <c r="F445" s="49" t="s">
        <v>162</v>
      </c>
      <c r="G445" s="51" t="s">
        <v>14</v>
      </c>
      <c r="H445" s="51">
        <v>100</v>
      </c>
      <c r="I445" s="51">
        <v>100</v>
      </c>
      <c r="J445" s="51">
        <f aca="true" t="shared" si="52" ref="J445:J455">I445/H445*100</f>
        <v>100</v>
      </c>
    </row>
    <row r="446" spans="1:10" s="29" customFormat="1" ht="75.75" customHeight="1">
      <c r="A446" s="6"/>
      <c r="B446" s="6"/>
      <c r="C446" s="18"/>
      <c r="D446" s="65"/>
      <c r="E446" s="65"/>
      <c r="F446" s="49" t="s">
        <v>150</v>
      </c>
      <c r="G446" s="51" t="s">
        <v>14</v>
      </c>
      <c r="H446" s="51">
        <v>80</v>
      </c>
      <c r="I446" s="51">
        <v>93</v>
      </c>
      <c r="J446" s="51">
        <f t="shared" si="52"/>
        <v>116.25000000000001</v>
      </c>
    </row>
    <row r="447" spans="1:10" s="29" customFormat="1" ht="76.5" customHeight="1">
      <c r="A447" s="6"/>
      <c r="B447" s="6"/>
      <c r="C447" s="18"/>
      <c r="D447" s="65"/>
      <c r="E447" s="65"/>
      <c r="F447" s="49" t="s">
        <v>163</v>
      </c>
      <c r="G447" s="51" t="s">
        <v>14</v>
      </c>
      <c r="H447" s="51">
        <v>100</v>
      </c>
      <c r="I447" s="51">
        <v>100</v>
      </c>
      <c r="J447" s="51">
        <f t="shared" si="52"/>
        <v>100</v>
      </c>
    </row>
    <row r="448" spans="1:10" s="29" customFormat="1" ht="85.5" customHeight="1">
      <c r="A448" s="6"/>
      <c r="B448" s="6"/>
      <c r="C448" s="18"/>
      <c r="D448" s="65"/>
      <c r="E448" s="65"/>
      <c r="F448" s="49" t="s">
        <v>153</v>
      </c>
      <c r="G448" s="51" t="s">
        <v>14</v>
      </c>
      <c r="H448" s="51">
        <v>40</v>
      </c>
      <c r="I448" s="51">
        <v>71</v>
      </c>
      <c r="J448" s="68">
        <f t="shared" si="52"/>
        <v>177.5</v>
      </c>
    </row>
    <row r="449" spans="1:10" s="29" customFormat="1" ht="60.75" customHeight="1">
      <c r="A449" s="6"/>
      <c r="B449" s="6"/>
      <c r="C449" s="18"/>
      <c r="D449" s="65"/>
      <c r="E449" s="65"/>
      <c r="F449" s="49" t="s">
        <v>154</v>
      </c>
      <c r="G449" s="51" t="s">
        <v>14</v>
      </c>
      <c r="H449" s="54">
        <v>100</v>
      </c>
      <c r="I449" s="51">
        <v>100</v>
      </c>
      <c r="J449" s="54">
        <f t="shared" si="52"/>
        <v>100</v>
      </c>
    </row>
    <row r="450" spans="1:10" s="29" customFormat="1" ht="72.75" customHeight="1">
      <c r="A450" s="6"/>
      <c r="B450" s="6"/>
      <c r="C450" s="18"/>
      <c r="D450" s="65"/>
      <c r="E450" s="65"/>
      <c r="F450" s="49" t="s">
        <v>164</v>
      </c>
      <c r="G450" s="51" t="s">
        <v>14</v>
      </c>
      <c r="H450" s="54">
        <v>45</v>
      </c>
      <c r="I450" s="51">
        <v>81</v>
      </c>
      <c r="J450" s="54">
        <f t="shared" si="52"/>
        <v>180</v>
      </c>
    </row>
    <row r="451" spans="1:10" s="29" customFormat="1" ht="86.25" customHeight="1">
      <c r="A451" s="6"/>
      <c r="B451" s="6"/>
      <c r="C451" s="18"/>
      <c r="D451" s="65"/>
      <c r="E451" s="65"/>
      <c r="F451" s="49" t="s">
        <v>156</v>
      </c>
      <c r="G451" s="51" t="s">
        <v>14</v>
      </c>
      <c r="H451" s="54">
        <v>50</v>
      </c>
      <c r="I451" s="51">
        <v>80</v>
      </c>
      <c r="J451" s="54">
        <f t="shared" si="52"/>
        <v>160</v>
      </c>
    </row>
    <row r="452" spans="1:10" s="29" customFormat="1" ht="55.5" customHeight="1">
      <c r="A452" s="6"/>
      <c r="B452" s="6"/>
      <c r="C452" s="18"/>
      <c r="D452" s="65"/>
      <c r="E452" s="65"/>
      <c r="F452" s="49" t="s">
        <v>157</v>
      </c>
      <c r="G452" s="51" t="s">
        <v>14</v>
      </c>
      <c r="H452" s="54">
        <v>40</v>
      </c>
      <c r="I452" s="51">
        <v>82</v>
      </c>
      <c r="J452" s="54">
        <f t="shared" si="52"/>
        <v>204.99999999999997</v>
      </c>
    </row>
    <row r="453" spans="1:10" s="29" customFormat="1" ht="55.5" customHeight="1">
      <c r="A453" s="6"/>
      <c r="B453" s="6"/>
      <c r="C453" s="18"/>
      <c r="D453" s="65"/>
      <c r="E453" s="65"/>
      <c r="F453" s="49" t="s">
        <v>158</v>
      </c>
      <c r="G453" s="51" t="s">
        <v>14</v>
      </c>
      <c r="H453" s="54">
        <v>100</v>
      </c>
      <c r="I453" s="51">
        <v>100</v>
      </c>
      <c r="J453" s="54">
        <f t="shared" si="52"/>
        <v>100</v>
      </c>
    </row>
    <row r="454" spans="1:10" s="29" customFormat="1" ht="33" customHeight="1">
      <c r="A454" s="6"/>
      <c r="B454" s="6"/>
      <c r="C454" s="18"/>
      <c r="D454" s="65"/>
      <c r="E454" s="65"/>
      <c r="F454" s="49" t="s">
        <v>159</v>
      </c>
      <c r="G454" s="51" t="s">
        <v>14</v>
      </c>
      <c r="H454" s="54">
        <v>90</v>
      </c>
      <c r="I454" s="51">
        <v>96</v>
      </c>
      <c r="J454" s="54">
        <f t="shared" si="52"/>
        <v>106.66666666666667</v>
      </c>
    </row>
    <row r="455" spans="1:10" s="29" customFormat="1" ht="52.5" customHeight="1">
      <c r="A455" s="6"/>
      <c r="B455" s="6"/>
      <c r="C455" s="18"/>
      <c r="D455" s="65"/>
      <c r="E455" s="65"/>
      <c r="F455" s="49" t="s">
        <v>160</v>
      </c>
      <c r="G455" s="51" t="s">
        <v>14</v>
      </c>
      <c r="H455" s="54">
        <v>100</v>
      </c>
      <c r="I455" s="51">
        <v>100</v>
      </c>
      <c r="J455" s="54">
        <f t="shared" si="52"/>
        <v>100</v>
      </c>
    </row>
    <row r="456" spans="1:10" s="21" customFormat="1" ht="156.75" customHeight="1">
      <c r="A456" s="8" t="s">
        <v>129</v>
      </c>
      <c r="B456" s="18" t="s">
        <v>12</v>
      </c>
      <c r="C456" s="18">
        <v>65</v>
      </c>
      <c r="D456" s="65">
        <v>64</v>
      </c>
      <c r="E456" s="76">
        <f>D456/C456*100</f>
        <v>98.46153846153847</v>
      </c>
      <c r="F456" s="49" t="s">
        <v>162</v>
      </c>
      <c r="G456" s="51" t="s">
        <v>14</v>
      </c>
      <c r="H456" s="51">
        <v>100</v>
      </c>
      <c r="I456" s="51">
        <v>100</v>
      </c>
      <c r="J456" s="51">
        <f aca="true" t="shared" si="53" ref="J456:J466">I456/H456*100</f>
        <v>100</v>
      </c>
    </row>
    <row r="457" spans="1:10" s="29" customFormat="1" ht="75.75" customHeight="1">
      <c r="A457" s="6"/>
      <c r="B457" s="6"/>
      <c r="C457" s="18"/>
      <c r="D457" s="65"/>
      <c r="E457" s="65"/>
      <c r="F457" s="49" t="s">
        <v>150</v>
      </c>
      <c r="G457" s="51" t="s">
        <v>14</v>
      </c>
      <c r="H457" s="51">
        <v>80</v>
      </c>
      <c r="I457" s="51">
        <v>92</v>
      </c>
      <c r="J457" s="51">
        <f t="shared" si="53"/>
        <v>114.99999999999999</v>
      </c>
    </row>
    <row r="458" spans="1:10" s="29" customFormat="1" ht="76.5" customHeight="1">
      <c r="A458" s="6"/>
      <c r="B458" s="6"/>
      <c r="C458" s="18"/>
      <c r="D458" s="65"/>
      <c r="E458" s="65"/>
      <c r="F458" s="49" t="s">
        <v>163</v>
      </c>
      <c r="G458" s="51" t="s">
        <v>14</v>
      </c>
      <c r="H458" s="51">
        <v>100</v>
      </c>
      <c r="I458" s="51">
        <v>100</v>
      </c>
      <c r="J458" s="51">
        <f t="shared" si="53"/>
        <v>100</v>
      </c>
    </row>
    <row r="459" spans="1:10" s="29" customFormat="1" ht="85.5" customHeight="1">
      <c r="A459" s="6"/>
      <c r="B459" s="6"/>
      <c r="C459" s="18"/>
      <c r="D459" s="65"/>
      <c r="E459" s="65"/>
      <c r="F459" s="49" t="s">
        <v>153</v>
      </c>
      <c r="G459" s="51" t="s">
        <v>14</v>
      </c>
      <c r="H459" s="51">
        <v>40</v>
      </c>
      <c r="I459" s="51">
        <v>25</v>
      </c>
      <c r="J459" s="68">
        <f t="shared" si="53"/>
        <v>62.5</v>
      </c>
    </row>
    <row r="460" spans="1:10" s="29" customFormat="1" ht="60.75" customHeight="1">
      <c r="A460" s="6"/>
      <c r="B460" s="6"/>
      <c r="C460" s="18"/>
      <c r="D460" s="65"/>
      <c r="E460" s="65"/>
      <c r="F460" s="49" t="s">
        <v>154</v>
      </c>
      <c r="G460" s="51" t="s">
        <v>14</v>
      </c>
      <c r="H460" s="54">
        <v>100</v>
      </c>
      <c r="I460" s="51">
        <v>100</v>
      </c>
      <c r="J460" s="54">
        <f t="shared" si="53"/>
        <v>100</v>
      </c>
    </row>
    <row r="461" spans="1:10" s="29" customFormat="1" ht="72.75" customHeight="1">
      <c r="A461" s="6"/>
      <c r="B461" s="6"/>
      <c r="C461" s="18"/>
      <c r="D461" s="65"/>
      <c r="E461" s="65"/>
      <c r="F461" s="49" t="s">
        <v>164</v>
      </c>
      <c r="G461" s="51" t="s">
        <v>14</v>
      </c>
      <c r="H461" s="54">
        <v>45</v>
      </c>
      <c r="I461" s="51">
        <v>25</v>
      </c>
      <c r="J461" s="54">
        <f t="shared" si="53"/>
        <v>55.55555555555556</v>
      </c>
    </row>
    <row r="462" spans="1:10" s="29" customFormat="1" ht="86.25" customHeight="1">
      <c r="A462" s="6"/>
      <c r="B462" s="6"/>
      <c r="C462" s="18"/>
      <c r="D462" s="65"/>
      <c r="E462" s="65"/>
      <c r="F462" s="49" t="s">
        <v>156</v>
      </c>
      <c r="G462" s="51" t="s">
        <v>14</v>
      </c>
      <c r="H462" s="54">
        <v>50</v>
      </c>
      <c r="I462" s="51">
        <v>40</v>
      </c>
      <c r="J462" s="54">
        <f t="shared" si="53"/>
        <v>80</v>
      </c>
    </row>
    <row r="463" spans="1:10" s="29" customFormat="1" ht="55.5" customHeight="1">
      <c r="A463" s="6"/>
      <c r="B463" s="6"/>
      <c r="C463" s="18"/>
      <c r="D463" s="65"/>
      <c r="E463" s="65"/>
      <c r="F463" s="49" t="s">
        <v>157</v>
      </c>
      <c r="G463" s="51" t="s">
        <v>14</v>
      </c>
      <c r="H463" s="54">
        <v>40</v>
      </c>
      <c r="I463" s="51">
        <v>35</v>
      </c>
      <c r="J463" s="54">
        <f t="shared" si="53"/>
        <v>87.5</v>
      </c>
    </row>
    <row r="464" spans="1:10" s="29" customFormat="1" ht="55.5" customHeight="1">
      <c r="A464" s="6"/>
      <c r="B464" s="6"/>
      <c r="C464" s="18"/>
      <c r="D464" s="65"/>
      <c r="E464" s="65"/>
      <c r="F464" s="49" t="s">
        <v>158</v>
      </c>
      <c r="G464" s="51" t="s">
        <v>14</v>
      </c>
      <c r="H464" s="54">
        <v>100</v>
      </c>
      <c r="I464" s="51">
        <v>100</v>
      </c>
      <c r="J464" s="54">
        <f t="shared" si="53"/>
        <v>100</v>
      </c>
    </row>
    <row r="465" spans="1:10" s="29" customFormat="1" ht="33" customHeight="1">
      <c r="A465" s="6"/>
      <c r="B465" s="6"/>
      <c r="C465" s="18"/>
      <c r="D465" s="65"/>
      <c r="E465" s="65"/>
      <c r="F465" s="49" t="s">
        <v>159</v>
      </c>
      <c r="G465" s="51" t="s">
        <v>14</v>
      </c>
      <c r="H465" s="54">
        <v>90</v>
      </c>
      <c r="I465" s="51">
        <v>97</v>
      </c>
      <c r="J465" s="54">
        <f t="shared" si="53"/>
        <v>107.77777777777777</v>
      </c>
    </row>
    <row r="466" spans="1:11" s="29" customFormat="1" ht="52.5" customHeight="1">
      <c r="A466" s="6"/>
      <c r="B466" s="6"/>
      <c r="C466" s="18"/>
      <c r="D466" s="65"/>
      <c r="E466" s="65"/>
      <c r="F466" s="49" t="s">
        <v>160</v>
      </c>
      <c r="G466" s="51" t="s">
        <v>14</v>
      </c>
      <c r="H466" s="54">
        <v>100</v>
      </c>
      <c r="I466" s="51">
        <v>50</v>
      </c>
      <c r="J466" s="54">
        <f t="shared" si="53"/>
        <v>50</v>
      </c>
      <c r="K466" s="104" t="s">
        <v>116</v>
      </c>
    </row>
    <row r="467" spans="1:10" s="21" customFormat="1" ht="156.75" customHeight="1">
      <c r="A467" s="8" t="s">
        <v>49</v>
      </c>
      <c r="B467" s="18" t="s">
        <v>12</v>
      </c>
      <c r="C467" s="18">
        <v>308</v>
      </c>
      <c r="D467" s="65">
        <v>296</v>
      </c>
      <c r="E467" s="76">
        <f>D467/C467*100</f>
        <v>96.1038961038961</v>
      </c>
      <c r="F467" s="49" t="s">
        <v>162</v>
      </c>
      <c r="G467" s="51" t="s">
        <v>14</v>
      </c>
      <c r="H467" s="51">
        <v>100</v>
      </c>
      <c r="I467" s="51">
        <v>100</v>
      </c>
      <c r="J467" s="51">
        <f aca="true" t="shared" si="54" ref="J467:J477">I467/H467*100</f>
        <v>100</v>
      </c>
    </row>
    <row r="468" spans="1:10" s="29" customFormat="1" ht="75.75" customHeight="1">
      <c r="A468" s="6"/>
      <c r="B468" s="6"/>
      <c r="C468" s="18"/>
      <c r="D468" s="65"/>
      <c r="E468" s="65"/>
      <c r="F468" s="49" t="s">
        <v>150</v>
      </c>
      <c r="G468" s="51" t="s">
        <v>14</v>
      </c>
      <c r="H468" s="51">
        <v>80</v>
      </c>
      <c r="I468" s="51">
        <v>93</v>
      </c>
      <c r="J468" s="51">
        <f t="shared" si="54"/>
        <v>116.25000000000001</v>
      </c>
    </row>
    <row r="469" spans="1:10" s="29" customFormat="1" ht="76.5" customHeight="1">
      <c r="A469" s="6"/>
      <c r="B469" s="6"/>
      <c r="C469" s="18"/>
      <c r="D469" s="65"/>
      <c r="E469" s="65"/>
      <c r="F469" s="49" t="s">
        <v>163</v>
      </c>
      <c r="G469" s="51" t="s">
        <v>14</v>
      </c>
      <c r="H469" s="51">
        <v>100</v>
      </c>
      <c r="I469" s="51">
        <v>100</v>
      </c>
      <c r="J469" s="51">
        <f t="shared" si="54"/>
        <v>100</v>
      </c>
    </row>
    <row r="470" spans="1:10" s="29" customFormat="1" ht="85.5" customHeight="1">
      <c r="A470" s="6"/>
      <c r="B470" s="6"/>
      <c r="C470" s="18"/>
      <c r="D470" s="65"/>
      <c r="E470" s="65"/>
      <c r="F470" s="49" t="s">
        <v>153</v>
      </c>
      <c r="G470" s="51" t="s">
        <v>14</v>
      </c>
      <c r="H470" s="51">
        <v>40</v>
      </c>
      <c r="I470" s="51">
        <v>60</v>
      </c>
      <c r="J470" s="68">
        <f t="shared" si="54"/>
        <v>150</v>
      </c>
    </row>
    <row r="471" spans="1:10" s="29" customFormat="1" ht="60.75" customHeight="1">
      <c r="A471" s="6"/>
      <c r="B471" s="6"/>
      <c r="C471" s="18"/>
      <c r="D471" s="65"/>
      <c r="E471" s="65"/>
      <c r="F471" s="49" t="s">
        <v>154</v>
      </c>
      <c r="G471" s="51" t="s">
        <v>14</v>
      </c>
      <c r="H471" s="54">
        <v>100</v>
      </c>
      <c r="I471" s="51">
        <v>100</v>
      </c>
      <c r="J471" s="54">
        <f t="shared" si="54"/>
        <v>100</v>
      </c>
    </row>
    <row r="472" spans="1:10" s="29" customFormat="1" ht="72.75" customHeight="1">
      <c r="A472" s="6"/>
      <c r="B472" s="6"/>
      <c r="C472" s="18"/>
      <c r="D472" s="65"/>
      <c r="E472" s="65"/>
      <c r="F472" s="49" t="s">
        <v>164</v>
      </c>
      <c r="G472" s="51" t="s">
        <v>14</v>
      </c>
      <c r="H472" s="54">
        <v>45</v>
      </c>
      <c r="I472" s="51">
        <v>74</v>
      </c>
      <c r="J472" s="54">
        <f t="shared" si="54"/>
        <v>164.44444444444443</v>
      </c>
    </row>
    <row r="473" spans="1:10" s="29" customFormat="1" ht="86.25" customHeight="1">
      <c r="A473" s="6"/>
      <c r="B473" s="6"/>
      <c r="C473" s="18"/>
      <c r="D473" s="65"/>
      <c r="E473" s="65"/>
      <c r="F473" s="49" t="s">
        <v>156</v>
      </c>
      <c r="G473" s="51" t="s">
        <v>14</v>
      </c>
      <c r="H473" s="54">
        <v>50</v>
      </c>
      <c r="I473" s="51">
        <v>50</v>
      </c>
      <c r="J473" s="54">
        <f t="shared" si="54"/>
        <v>100</v>
      </c>
    </row>
    <row r="474" spans="1:10" s="29" customFormat="1" ht="55.5" customHeight="1">
      <c r="A474" s="6"/>
      <c r="B474" s="6"/>
      <c r="C474" s="18"/>
      <c r="D474" s="65"/>
      <c r="E474" s="65"/>
      <c r="F474" s="49" t="s">
        <v>157</v>
      </c>
      <c r="G474" s="51" t="s">
        <v>14</v>
      </c>
      <c r="H474" s="54">
        <v>40</v>
      </c>
      <c r="I474" s="51">
        <v>64</v>
      </c>
      <c r="J474" s="54">
        <f t="shared" si="54"/>
        <v>160</v>
      </c>
    </row>
    <row r="475" spans="1:10" s="29" customFormat="1" ht="55.5" customHeight="1">
      <c r="A475" s="6"/>
      <c r="B475" s="6"/>
      <c r="C475" s="18"/>
      <c r="D475" s="65"/>
      <c r="E475" s="65"/>
      <c r="F475" s="49" t="s">
        <v>158</v>
      </c>
      <c r="G475" s="51" t="s">
        <v>14</v>
      </c>
      <c r="H475" s="54">
        <v>100</v>
      </c>
      <c r="I475" s="51">
        <v>100</v>
      </c>
      <c r="J475" s="54">
        <f t="shared" si="54"/>
        <v>100</v>
      </c>
    </row>
    <row r="476" spans="1:10" s="29" customFormat="1" ht="33" customHeight="1">
      <c r="A476" s="6"/>
      <c r="B476" s="6"/>
      <c r="C476" s="18"/>
      <c r="D476" s="65"/>
      <c r="E476" s="65"/>
      <c r="F476" s="49" t="s">
        <v>159</v>
      </c>
      <c r="G476" s="51" t="s">
        <v>14</v>
      </c>
      <c r="H476" s="54">
        <v>90</v>
      </c>
      <c r="I476" s="51">
        <v>93</v>
      </c>
      <c r="J476" s="54">
        <f t="shared" si="54"/>
        <v>103.33333333333334</v>
      </c>
    </row>
    <row r="477" spans="1:11" s="29" customFormat="1" ht="52.5" customHeight="1">
      <c r="A477" s="6"/>
      <c r="B477" s="6"/>
      <c r="C477" s="18"/>
      <c r="D477" s="65"/>
      <c r="E477" s="65"/>
      <c r="F477" s="49" t="s">
        <v>160</v>
      </c>
      <c r="G477" s="51" t="s">
        <v>14</v>
      </c>
      <c r="H477" s="54">
        <v>100</v>
      </c>
      <c r="I477" s="51">
        <v>100</v>
      </c>
      <c r="J477" s="54">
        <f t="shared" si="54"/>
        <v>100</v>
      </c>
      <c r="K477" s="104"/>
    </row>
    <row r="478" spans="1:10" s="21" customFormat="1" ht="156.75" customHeight="1">
      <c r="A478" s="8" t="s">
        <v>166</v>
      </c>
      <c r="B478" s="18" t="s">
        <v>12</v>
      </c>
      <c r="C478" s="18">
        <v>18</v>
      </c>
      <c r="D478" s="65">
        <v>18</v>
      </c>
      <c r="E478" s="76">
        <f>D478/C478*100</f>
        <v>100</v>
      </c>
      <c r="F478" s="49" t="s">
        <v>162</v>
      </c>
      <c r="G478" s="51" t="s">
        <v>14</v>
      </c>
      <c r="H478" s="51">
        <v>100</v>
      </c>
      <c r="I478" s="51">
        <v>100</v>
      </c>
      <c r="J478" s="51">
        <f aca="true" t="shared" si="55" ref="J478:J488">I478/H478*100</f>
        <v>100</v>
      </c>
    </row>
    <row r="479" spans="1:10" s="29" customFormat="1" ht="75.75" customHeight="1">
      <c r="A479" s="6"/>
      <c r="B479" s="6"/>
      <c r="C479" s="18"/>
      <c r="D479" s="65"/>
      <c r="E479" s="65"/>
      <c r="F479" s="49" t="s">
        <v>150</v>
      </c>
      <c r="G479" s="51" t="s">
        <v>14</v>
      </c>
      <c r="H479" s="51">
        <v>80</v>
      </c>
      <c r="I479" s="51">
        <v>67</v>
      </c>
      <c r="J479" s="51">
        <f t="shared" si="55"/>
        <v>83.75</v>
      </c>
    </row>
    <row r="480" spans="1:10" s="29" customFormat="1" ht="76.5" customHeight="1">
      <c r="A480" s="6"/>
      <c r="B480" s="6"/>
      <c r="C480" s="18"/>
      <c r="D480" s="65"/>
      <c r="E480" s="65"/>
      <c r="F480" s="49" t="s">
        <v>163</v>
      </c>
      <c r="G480" s="51" t="s">
        <v>14</v>
      </c>
      <c r="H480" s="51">
        <v>100</v>
      </c>
      <c r="I480" s="51">
        <v>100</v>
      </c>
      <c r="J480" s="51">
        <f t="shared" si="55"/>
        <v>100</v>
      </c>
    </row>
    <row r="481" spans="1:11" s="29" customFormat="1" ht="85.5" customHeight="1">
      <c r="A481" s="6"/>
      <c r="B481" s="6"/>
      <c r="C481" s="18"/>
      <c r="D481" s="65"/>
      <c r="E481" s="65"/>
      <c r="F481" s="49" t="s">
        <v>153</v>
      </c>
      <c r="G481" s="51" t="s">
        <v>14</v>
      </c>
      <c r="H481" s="51">
        <v>40</v>
      </c>
      <c r="I481" s="51">
        <v>0</v>
      </c>
      <c r="J481" s="68">
        <f t="shared" si="55"/>
        <v>0</v>
      </c>
      <c r="K481" s="104" t="s">
        <v>167</v>
      </c>
    </row>
    <row r="482" spans="1:10" s="29" customFormat="1" ht="60.75" customHeight="1">
      <c r="A482" s="6"/>
      <c r="B482" s="6"/>
      <c r="C482" s="18"/>
      <c r="D482" s="65"/>
      <c r="E482" s="65"/>
      <c r="F482" s="49" t="s">
        <v>154</v>
      </c>
      <c r="G482" s="51" t="s">
        <v>14</v>
      </c>
      <c r="H482" s="54">
        <v>100</v>
      </c>
      <c r="I482" s="51">
        <v>100</v>
      </c>
      <c r="J482" s="54">
        <f t="shared" si="55"/>
        <v>100</v>
      </c>
    </row>
    <row r="483" spans="1:10" s="29" customFormat="1" ht="72.75" customHeight="1">
      <c r="A483" s="6"/>
      <c r="B483" s="6"/>
      <c r="C483" s="18"/>
      <c r="D483" s="65"/>
      <c r="E483" s="65"/>
      <c r="F483" s="49" t="s">
        <v>164</v>
      </c>
      <c r="G483" s="51" t="s">
        <v>14</v>
      </c>
      <c r="H483" s="54">
        <v>45</v>
      </c>
      <c r="I483" s="51">
        <v>100</v>
      </c>
      <c r="J483" s="54">
        <f t="shared" si="55"/>
        <v>222.22222222222223</v>
      </c>
    </row>
    <row r="484" spans="1:10" s="29" customFormat="1" ht="86.25" customHeight="1">
      <c r="A484" s="6"/>
      <c r="B484" s="6"/>
      <c r="C484" s="18"/>
      <c r="D484" s="65"/>
      <c r="E484" s="65"/>
      <c r="F484" s="49" t="s">
        <v>156</v>
      </c>
      <c r="G484" s="51" t="s">
        <v>14</v>
      </c>
      <c r="H484" s="54">
        <v>50</v>
      </c>
      <c r="I484" s="51">
        <v>0</v>
      </c>
      <c r="J484" s="54">
        <f t="shared" si="55"/>
        <v>0</v>
      </c>
    </row>
    <row r="485" spans="1:10" s="29" customFormat="1" ht="55.5" customHeight="1">
      <c r="A485" s="6"/>
      <c r="B485" s="6"/>
      <c r="C485" s="18"/>
      <c r="D485" s="65"/>
      <c r="E485" s="65"/>
      <c r="F485" s="49" t="s">
        <v>157</v>
      </c>
      <c r="G485" s="51" t="s">
        <v>14</v>
      </c>
      <c r="H485" s="54">
        <v>40</v>
      </c>
      <c r="I485" s="51">
        <v>42</v>
      </c>
      <c r="J485" s="54">
        <f t="shared" si="55"/>
        <v>105</v>
      </c>
    </row>
    <row r="486" spans="1:10" s="29" customFormat="1" ht="55.5" customHeight="1">
      <c r="A486" s="6"/>
      <c r="B486" s="6"/>
      <c r="C486" s="18"/>
      <c r="D486" s="65"/>
      <c r="E486" s="65"/>
      <c r="F486" s="49" t="s">
        <v>158</v>
      </c>
      <c r="G486" s="51" t="s">
        <v>14</v>
      </c>
      <c r="H486" s="54">
        <v>100</v>
      </c>
      <c r="I486" s="51">
        <v>0</v>
      </c>
      <c r="J486" s="54">
        <f t="shared" si="55"/>
        <v>0</v>
      </c>
    </row>
    <row r="487" spans="1:10" s="29" customFormat="1" ht="33" customHeight="1">
      <c r="A487" s="6"/>
      <c r="B487" s="6"/>
      <c r="C487" s="18"/>
      <c r="D487" s="65"/>
      <c r="E487" s="65"/>
      <c r="F487" s="49" t="s">
        <v>159</v>
      </c>
      <c r="G487" s="51" t="s">
        <v>14</v>
      </c>
      <c r="H487" s="54">
        <v>90</v>
      </c>
      <c r="I487" s="51">
        <v>95</v>
      </c>
      <c r="J487" s="54">
        <f t="shared" si="55"/>
        <v>105.55555555555556</v>
      </c>
    </row>
    <row r="488" spans="1:11" s="29" customFormat="1" ht="52.5" customHeight="1">
      <c r="A488" s="6"/>
      <c r="B488" s="6"/>
      <c r="C488" s="18"/>
      <c r="D488" s="65"/>
      <c r="E488" s="65"/>
      <c r="F488" s="49" t="s">
        <v>160</v>
      </c>
      <c r="G488" s="51" t="s">
        <v>14</v>
      </c>
      <c r="H488" s="54">
        <v>100</v>
      </c>
      <c r="I488" s="51">
        <v>100</v>
      </c>
      <c r="J488" s="54">
        <f t="shared" si="55"/>
        <v>100</v>
      </c>
      <c r="K488" s="104"/>
    </row>
    <row r="489" spans="1:10" s="21" customFormat="1" ht="156.75" customHeight="1">
      <c r="A489" s="8" t="s">
        <v>44</v>
      </c>
      <c r="B489" s="18" t="s">
        <v>12</v>
      </c>
      <c r="C489" s="18">
        <v>136</v>
      </c>
      <c r="D489" s="65">
        <v>140</v>
      </c>
      <c r="E489" s="76">
        <f>D489/C489*100</f>
        <v>102.94117647058823</v>
      </c>
      <c r="F489" s="49" t="s">
        <v>162</v>
      </c>
      <c r="G489" s="51" t="s">
        <v>14</v>
      </c>
      <c r="H489" s="51">
        <v>100</v>
      </c>
      <c r="I489" s="51">
        <v>100</v>
      </c>
      <c r="J489" s="51">
        <f aca="true" t="shared" si="56" ref="J489:J499">I489/H489*100</f>
        <v>100</v>
      </c>
    </row>
    <row r="490" spans="1:10" s="29" customFormat="1" ht="75.75" customHeight="1">
      <c r="A490" s="6"/>
      <c r="B490" s="6"/>
      <c r="C490" s="18"/>
      <c r="D490" s="65"/>
      <c r="E490" s="65"/>
      <c r="F490" s="49" t="s">
        <v>150</v>
      </c>
      <c r="G490" s="51" t="s">
        <v>14</v>
      </c>
      <c r="H490" s="51">
        <v>80</v>
      </c>
      <c r="I490" s="51">
        <v>100</v>
      </c>
      <c r="J490" s="51">
        <f t="shared" si="56"/>
        <v>125</v>
      </c>
    </row>
    <row r="491" spans="1:10" s="29" customFormat="1" ht="76.5" customHeight="1">
      <c r="A491" s="6"/>
      <c r="B491" s="6"/>
      <c r="C491" s="18"/>
      <c r="D491" s="65"/>
      <c r="E491" s="65"/>
      <c r="F491" s="49" t="s">
        <v>163</v>
      </c>
      <c r="G491" s="51" t="s">
        <v>14</v>
      </c>
      <c r="H491" s="51">
        <v>100</v>
      </c>
      <c r="I491" s="51">
        <v>100</v>
      </c>
      <c r="J491" s="51">
        <f t="shared" si="56"/>
        <v>100</v>
      </c>
    </row>
    <row r="492" spans="1:11" s="29" customFormat="1" ht="85.5" customHeight="1">
      <c r="A492" s="6"/>
      <c r="B492" s="6"/>
      <c r="C492" s="18"/>
      <c r="D492" s="65"/>
      <c r="E492" s="65"/>
      <c r="F492" s="49" t="s">
        <v>153</v>
      </c>
      <c r="G492" s="51" t="s">
        <v>14</v>
      </c>
      <c r="H492" s="51">
        <v>40</v>
      </c>
      <c r="I492" s="51">
        <v>60</v>
      </c>
      <c r="J492" s="68">
        <f t="shared" si="56"/>
        <v>150</v>
      </c>
      <c r="K492" s="104" t="s">
        <v>167</v>
      </c>
    </row>
    <row r="493" spans="1:10" s="29" customFormat="1" ht="60.75" customHeight="1">
      <c r="A493" s="6"/>
      <c r="B493" s="6"/>
      <c r="C493" s="18"/>
      <c r="D493" s="65"/>
      <c r="E493" s="65"/>
      <c r="F493" s="49" t="s">
        <v>154</v>
      </c>
      <c r="G493" s="51" t="s">
        <v>14</v>
      </c>
      <c r="H493" s="54">
        <v>100</v>
      </c>
      <c r="I493" s="51">
        <v>100</v>
      </c>
      <c r="J493" s="54">
        <f t="shared" si="56"/>
        <v>100</v>
      </c>
    </row>
    <row r="494" spans="1:10" s="29" customFormat="1" ht="72.75" customHeight="1">
      <c r="A494" s="6"/>
      <c r="B494" s="6"/>
      <c r="C494" s="18"/>
      <c r="D494" s="65"/>
      <c r="E494" s="65"/>
      <c r="F494" s="49" t="s">
        <v>164</v>
      </c>
      <c r="G494" s="51" t="s">
        <v>14</v>
      </c>
      <c r="H494" s="54">
        <v>45</v>
      </c>
      <c r="I494" s="51">
        <v>75</v>
      </c>
      <c r="J494" s="54">
        <f t="shared" si="56"/>
        <v>166.66666666666669</v>
      </c>
    </row>
    <row r="495" spans="1:10" s="29" customFormat="1" ht="86.25" customHeight="1">
      <c r="A495" s="6"/>
      <c r="B495" s="6"/>
      <c r="C495" s="18"/>
      <c r="D495" s="65"/>
      <c r="E495" s="65"/>
      <c r="F495" s="49" t="s">
        <v>156</v>
      </c>
      <c r="G495" s="51" t="s">
        <v>14</v>
      </c>
      <c r="H495" s="54">
        <v>50</v>
      </c>
      <c r="I495" s="51">
        <v>50</v>
      </c>
      <c r="J495" s="54">
        <f t="shared" si="56"/>
        <v>100</v>
      </c>
    </row>
    <row r="496" spans="1:10" s="29" customFormat="1" ht="55.5" customHeight="1">
      <c r="A496" s="6"/>
      <c r="B496" s="6"/>
      <c r="C496" s="18"/>
      <c r="D496" s="65"/>
      <c r="E496" s="65"/>
      <c r="F496" s="49" t="s">
        <v>157</v>
      </c>
      <c r="G496" s="51" t="s">
        <v>14</v>
      </c>
      <c r="H496" s="54">
        <v>40</v>
      </c>
      <c r="I496" s="51">
        <v>40</v>
      </c>
      <c r="J496" s="54">
        <f t="shared" si="56"/>
        <v>100</v>
      </c>
    </row>
    <row r="497" spans="1:10" s="29" customFormat="1" ht="55.5" customHeight="1">
      <c r="A497" s="6"/>
      <c r="B497" s="6"/>
      <c r="C497" s="18"/>
      <c r="D497" s="65"/>
      <c r="E497" s="65"/>
      <c r="F497" s="49" t="s">
        <v>158</v>
      </c>
      <c r="G497" s="51" t="s">
        <v>14</v>
      </c>
      <c r="H497" s="54">
        <v>100</v>
      </c>
      <c r="I497" s="51">
        <v>100</v>
      </c>
      <c r="J497" s="54">
        <f t="shared" si="56"/>
        <v>100</v>
      </c>
    </row>
    <row r="498" spans="1:10" s="29" customFormat="1" ht="33" customHeight="1">
      <c r="A498" s="6"/>
      <c r="B498" s="6"/>
      <c r="C498" s="18"/>
      <c r="D498" s="65"/>
      <c r="E498" s="65"/>
      <c r="F498" s="49" t="s">
        <v>159</v>
      </c>
      <c r="G498" s="51" t="s">
        <v>14</v>
      </c>
      <c r="H498" s="54">
        <v>90</v>
      </c>
      <c r="I498" s="51">
        <v>90</v>
      </c>
      <c r="J498" s="54">
        <f t="shared" si="56"/>
        <v>100</v>
      </c>
    </row>
    <row r="499" spans="1:11" s="29" customFormat="1" ht="52.5" customHeight="1">
      <c r="A499" s="6"/>
      <c r="B499" s="6"/>
      <c r="C499" s="18"/>
      <c r="D499" s="65"/>
      <c r="E499" s="65"/>
      <c r="F499" s="49" t="s">
        <v>160</v>
      </c>
      <c r="G499" s="51" t="s">
        <v>14</v>
      </c>
      <c r="H499" s="54">
        <v>100</v>
      </c>
      <c r="I499" s="51">
        <v>100</v>
      </c>
      <c r="J499" s="54">
        <f t="shared" si="56"/>
        <v>100</v>
      </c>
      <c r="K499" s="104"/>
    </row>
    <row r="500" spans="1:10" s="21" customFormat="1" ht="156.75" customHeight="1">
      <c r="A500" s="8" t="s">
        <v>51</v>
      </c>
      <c r="B500" s="18" t="s">
        <v>12</v>
      </c>
      <c r="C500" s="18">
        <v>453</v>
      </c>
      <c r="D500" s="65">
        <v>453</v>
      </c>
      <c r="E500" s="76">
        <f>D500/C500*100</f>
        <v>100</v>
      </c>
      <c r="F500" s="49" t="s">
        <v>162</v>
      </c>
      <c r="G500" s="51" t="s">
        <v>14</v>
      </c>
      <c r="H500" s="51">
        <v>100</v>
      </c>
      <c r="I500" s="51">
        <v>100</v>
      </c>
      <c r="J500" s="51">
        <f aca="true" t="shared" si="57" ref="J500:J510">I500/H500*100</f>
        <v>100</v>
      </c>
    </row>
    <row r="501" spans="1:10" s="29" customFormat="1" ht="75.75" customHeight="1">
      <c r="A501" s="6"/>
      <c r="B501" s="6"/>
      <c r="C501" s="18"/>
      <c r="D501" s="65"/>
      <c r="E501" s="65"/>
      <c r="F501" s="49" t="s">
        <v>150</v>
      </c>
      <c r="G501" s="51" t="s">
        <v>14</v>
      </c>
      <c r="H501" s="51">
        <v>80</v>
      </c>
      <c r="I501" s="51">
        <v>83</v>
      </c>
      <c r="J501" s="51">
        <f t="shared" si="57"/>
        <v>103.75000000000001</v>
      </c>
    </row>
    <row r="502" spans="1:10" s="29" customFormat="1" ht="76.5" customHeight="1">
      <c r="A502" s="6"/>
      <c r="B502" s="6"/>
      <c r="C502" s="18"/>
      <c r="D502" s="65"/>
      <c r="E502" s="65"/>
      <c r="F502" s="49" t="s">
        <v>163</v>
      </c>
      <c r="G502" s="51" t="s">
        <v>14</v>
      </c>
      <c r="H502" s="51">
        <v>100</v>
      </c>
      <c r="I502" s="51">
        <v>97</v>
      </c>
      <c r="J502" s="51">
        <f t="shared" si="57"/>
        <v>97</v>
      </c>
    </row>
    <row r="503" spans="1:11" s="29" customFormat="1" ht="85.5" customHeight="1">
      <c r="A503" s="6"/>
      <c r="B503" s="6"/>
      <c r="C503" s="18"/>
      <c r="D503" s="65"/>
      <c r="E503" s="65"/>
      <c r="F503" s="49" t="s">
        <v>153</v>
      </c>
      <c r="G503" s="51" t="s">
        <v>14</v>
      </c>
      <c r="H503" s="51">
        <v>40</v>
      </c>
      <c r="I503" s="51">
        <v>32</v>
      </c>
      <c r="J503" s="68">
        <f t="shared" si="57"/>
        <v>80</v>
      </c>
      <c r="K503" s="104" t="s">
        <v>167</v>
      </c>
    </row>
    <row r="504" spans="1:10" s="29" customFormat="1" ht="60.75" customHeight="1">
      <c r="A504" s="6"/>
      <c r="B504" s="6"/>
      <c r="C504" s="18"/>
      <c r="D504" s="65"/>
      <c r="E504" s="65"/>
      <c r="F504" s="49" t="s">
        <v>154</v>
      </c>
      <c r="G504" s="51" t="s">
        <v>14</v>
      </c>
      <c r="H504" s="54">
        <v>100</v>
      </c>
      <c r="I504" s="51">
        <v>100</v>
      </c>
      <c r="J504" s="54">
        <f t="shared" si="57"/>
        <v>100</v>
      </c>
    </row>
    <row r="505" spans="1:10" s="29" customFormat="1" ht="72.75" customHeight="1">
      <c r="A505" s="6"/>
      <c r="B505" s="6"/>
      <c r="C505" s="18"/>
      <c r="D505" s="65"/>
      <c r="E505" s="65"/>
      <c r="F505" s="49" t="s">
        <v>164</v>
      </c>
      <c r="G505" s="51" t="s">
        <v>14</v>
      </c>
      <c r="H505" s="54">
        <v>45</v>
      </c>
      <c r="I505" s="51">
        <v>45</v>
      </c>
      <c r="J505" s="54">
        <f t="shared" si="57"/>
        <v>100</v>
      </c>
    </row>
    <row r="506" spans="1:10" s="29" customFormat="1" ht="86.25" customHeight="1">
      <c r="A506" s="6"/>
      <c r="B506" s="6"/>
      <c r="C506" s="18"/>
      <c r="D506" s="65"/>
      <c r="E506" s="65"/>
      <c r="F506" s="49" t="s">
        <v>156</v>
      </c>
      <c r="G506" s="51" t="s">
        <v>14</v>
      </c>
      <c r="H506" s="54">
        <v>50</v>
      </c>
      <c r="I506" s="51">
        <v>50</v>
      </c>
      <c r="J506" s="54">
        <f t="shared" si="57"/>
        <v>100</v>
      </c>
    </row>
    <row r="507" spans="1:10" s="29" customFormat="1" ht="55.5" customHeight="1">
      <c r="A507" s="6"/>
      <c r="B507" s="6"/>
      <c r="C507" s="18"/>
      <c r="D507" s="65"/>
      <c r="E507" s="65"/>
      <c r="F507" s="49" t="s">
        <v>157</v>
      </c>
      <c r="G507" s="51" t="s">
        <v>14</v>
      </c>
      <c r="H507" s="54">
        <v>40</v>
      </c>
      <c r="I507" s="51">
        <v>40</v>
      </c>
      <c r="J507" s="54">
        <f t="shared" si="57"/>
        <v>100</v>
      </c>
    </row>
    <row r="508" spans="1:10" s="29" customFormat="1" ht="55.5" customHeight="1">
      <c r="A508" s="6"/>
      <c r="B508" s="6"/>
      <c r="C508" s="18"/>
      <c r="D508" s="65"/>
      <c r="E508" s="65"/>
      <c r="F508" s="49" t="s">
        <v>158</v>
      </c>
      <c r="G508" s="51" t="s">
        <v>14</v>
      </c>
      <c r="H508" s="54">
        <v>100</v>
      </c>
      <c r="I508" s="51">
        <v>100</v>
      </c>
      <c r="J508" s="54">
        <f t="shared" si="57"/>
        <v>100</v>
      </c>
    </row>
    <row r="509" spans="1:10" s="29" customFormat="1" ht="33" customHeight="1">
      <c r="A509" s="6"/>
      <c r="B509" s="6"/>
      <c r="C509" s="18"/>
      <c r="D509" s="65"/>
      <c r="E509" s="65"/>
      <c r="F509" s="49" t="s">
        <v>159</v>
      </c>
      <c r="G509" s="51" t="s">
        <v>14</v>
      </c>
      <c r="H509" s="54">
        <v>90</v>
      </c>
      <c r="I509" s="51">
        <v>78</v>
      </c>
      <c r="J509" s="54">
        <f t="shared" si="57"/>
        <v>86.66666666666667</v>
      </c>
    </row>
    <row r="510" spans="1:11" s="29" customFormat="1" ht="52.5" customHeight="1">
      <c r="A510" s="6"/>
      <c r="B510" s="6"/>
      <c r="C510" s="18"/>
      <c r="D510" s="65"/>
      <c r="E510" s="65"/>
      <c r="F510" s="49" t="s">
        <v>160</v>
      </c>
      <c r="G510" s="51" t="s">
        <v>14</v>
      </c>
      <c r="H510" s="54">
        <v>100</v>
      </c>
      <c r="I510" s="51">
        <v>100</v>
      </c>
      <c r="J510" s="54">
        <f t="shared" si="57"/>
        <v>100</v>
      </c>
      <c r="K510" s="104"/>
    </row>
    <row r="511" spans="1:10" s="21" customFormat="1" ht="156.75" customHeight="1">
      <c r="A511" s="8" t="s">
        <v>168</v>
      </c>
      <c r="B511" s="18" t="s">
        <v>12</v>
      </c>
      <c r="C511" s="18">
        <v>12</v>
      </c>
      <c r="D511" s="65">
        <v>9</v>
      </c>
      <c r="E511" s="76">
        <f>D511/C511*100</f>
        <v>75</v>
      </c>
      <c r="F511" s="49" t="s">
        <v>162</v>
      </c>
      <c r="G511" s="51" t="s">
        <v>14</v>
      </c>
      <c r="H511" s="51">
        <v>100</v>
      </c>
      <c r="I511" s="51">
        <v>100</v>
      </c>
      <c r="J511" s="51">
        <f aca="true" t="shared" si="58" ref="J511:J521">I511/H511*100</f>
        <v>100</v>
      </c>
    </row>
    <row r="512" spans="1:10" s="29" customFormat="1" ht="75.75" customHeight="1">
      <c r="A512" s="6"/>
      <c r="B512" s="6"/>
      <c r="C512" s="18"/>
      <c r="D512" s="65"/>
      <c r="E512" s="65"/>
      <c r="F512" s="49" t="s">
        <v>150</v>
      </c>
      <c r="G512" s="51" t="s">
        <v>14</v>
      </c>
      <c r="H512" s="51">
        <v>80</v>
      </c>
      <c r="I512" s="51">
        <v>80</v>
      </c>
      <c r="J512" s="51">
        <f t="shared" si="58"/>
        <v>100</v>
      </c>
    </row>
    <row r="513" spans="1:10" s="29" customFormat="1" ht="76.5" customHeight="1">
      <c r="A513" s="6"/>
      <c r="B513" s="6"/>
      <c r="C513" s="18"/>
      <c r="D513" s="65"/>
      <c r="E513" s="65"/>
      <c r="F513" s="49" t="s">
        <v>163</v>
      </c>
      <c r="G513" s="51" t="s">
        <v>14</v>
      </c>
      <c r="H513" s="51">
        <v>100</v>
      </c>
      <c r="I513" s="51">
        <v>100</v>
      </c>
      <c r="J513" s="51">
        <f t="shared" si="58"/>
        <v>100</v>
      </c>
    </row>
    <row r="514" spans="1:11" s="29" customFormat="1" ht="85.5" customHeight="1">
      <c r="A514" s="6"/>
      <c r="B514" s="6"/>
      <c r="C514" s="18"/>
      <c r="D514" s="65"/>
      <c r="E514" s="65"/>
      <c r="F514" s="49" t="s">
        <v>153</v>
      </c>
      <c r="G514" s="51" t="s">
        <v>14</v>
      </c>
      <c r="H514" s="51">
        <v>40</v>
      </c>
      <c r="I514" s="51">
        <v>20</v>
      </c>
      <c r="J514" s="68">
        <f t="shared" si="58"/>
        <v>50</v>
      </c>
      <c r="K514" s="104" t="s">
        <v>167</v>
      </c>
    </row>
    <row r="515" spans="1:10" s="29" customFormat="1" ht="60.75" customHeight="1">
      <c r="A515" s="6"/>
      <c r="B515" s="6"/>
      <c r="C515" s="18"/>
      <c r="D515" s="65"/>
      <c r="E515" s="65"/>
      <c r="F515" s="49" t="s">
        <v>154</v>
      </c>
      <c r="G515" s="51" t="s">
        <v>14</v>
      </c>
      <c r="H515" s="54">
        <v>100</v>
      </c>
      <c r="I515" s="51">
        <v>100</v>
      </c>
      <c r="J515" s="54">
        <f t="shared" si="58"/>
        <v>100</v>
      </c>
    </row>
    <row r="516" spans="1:10" s="29" customFormat="1" ht="72.75" customHeight="1">
      <c r="A516" s="6"/>
      <c r="B516" s="6"/>
      <c r="C516" s="18"/>
      <c r="D516" s="65"/>
      <c r="E516" s="65"/>
      <c r="F516" s="49" t="s">
        <v>164</v>
      </c>
      <c r="G516" s="51" t="s">
        <v>14</v>
      </c>
      <c r="H516" s="54">
        <v>45</v>
      </c>
      <c r="I516" s="51">
        <v>20</v>
      </c>
      <c r="J516" s="54">
        <f t="shared" si="58"/>
        <v>44.44444444444444</v>
      </c>
    </row>
    <row r="517" spans="1:10" s="29" customFormat="1" ht="86.25" customHeight="1">
      <c r="A517" s="6"/>
      <c r="B517" s="6"/>
      <c r="C517" s="18"/>
      <c r="D517" s="65"/>
      <c r="E517" s="65"/>
      <c r="F517" s="49" t="s">
        <v>156</v>
      </c>
      <c r="G517" s="51" t="s">
        <v>14</v>
      </c>
      <c r="H517" s="54">
        <v>50</v>
      </c>
      <c r="I517" s="51">
        <v>0</v>
      </c>
      <c r="J517" s="54">
        <f t="shared" si="58"/>
        <v>0</v>
      </c>
    </row>
    <row r="518" spans="1:10" s="29" customFormat="1" ht="55.5" customHeight="1">
      <c r="A518" s="6"/>
      <c r="B518" s="6"/>
      <c r="C518" s="18"/>
      <c r="D518" s="65"/>
      <c r="E518" s="65"/>
      <c r="F518" s="49" t="s">
        <v>157</v>
      </c>
      <c r="G518" s="51" t="s">
        <v>14</v>
      </c>
      <c r="H518" s="54">
        <v>40</v>
      </c>
      <c r="I518" s="51">
        <v>78</v>
      </c>
      <c r="J518" s="54">
        <f t="shared" si="58"/>
        <v>195</v>
      </c>
    </row>
    <row r="519" spans="1:10" s="29" customFormat="1" ht="55.5" customHeight="1">
      <c r="A519" s="6"/>
      <c r="B519" s="6"/>
      <c r="C519" s="18"/>
      <c r="D519" s="65"/>
      <c r="E519" s="65"/>
      <c r="F519" s="49" t="s">
        <v>158</v>
      </c>
      <c r="G519" s="51" t="s">
        <v>14</v>
      </c>
      <c r="H519" s="54">
        <v>100</v>
      </c>
      <c r="I519" s="51">
        <v>0</v>
      </c>
      <c r="J519" s="54">
        <f t="shared" si="58"/>
        <v>0</v>
      </c>
    </row>
    <row r="520" spans="1:10" s="29" customFormat="1" ht="33" customHeight="1">
      <c r="A520" s="6"/>
      <c r="B520" s="6"/>
      <c r="C520" s="18"/>
      <c r="D520" s="65"/>
      <c r="E520" s="65"/>
      <c r="F520" s="49" t="s">
        <v>159</v>
      </c>
      <c r="G520" s="51" t="s">
        <v>14</v>
      </c>
      <c r="H520" s="54">
        <v>90</v>
      </c>
      <c r="I520" s="51">
        <v>100</v>
      </c>
      <c r="J520" s="54">
        <f t="shared" si="58"/>
        <v>111.11111111111111</v>
      </c>
    </row>
    <row r="521" spans="1:11" s="29" customFormat="1" ht="52.5" customHeight="1">
      <c r="A521" s="6"/>
      <c r="B521" s="6"/>
      <c r="C521" s="18"/>
      <c r="D521" s="65"/>
      <c r="E521" s="65"/>
      <c r="F521" s="49" t="s">
        <v>160</v>
      </c>
      <c r="G521" s="51" t="s">
        <v>14</v>
      </c>
      <c r="H521" s="54">
        <v>100</v>
      </c>
      <c r="I521" s="51">
        <v>100</v>
      </c>
      <c r="J521" s="54">
        <f t="shared" si="58"/>
        <v>100</v>
      </c>
      <c r="K521" s="104"/>
    </row>
    <row r="522" spans="1:10" s="21" customFormat="1" ht="156.75" customHeight="1">
      <c r="A522" s="8" t="s">
        <v>130</v>
      </c>
      <c r="B522" s="18" t="s">
        <v>12</v>
      </c>
      <c r="C522" s="18">
        <v>11</v>
      </c>
      <c r="D522" s="65">
        <v>11</v>
      </c>
      <c r="E522" s="76">
        <f>D522/C522*100</f>
        <v>100</v>
      </c>
      <c r="F522" s="49" t="s">
        <v>162</v>
      </c>
      <c r="G522" s="51" t="s">
        <v>14</v>
      </c>
      <c r="H522" s="51">
        <v>100</v>
      </c>
      <c r="I522" s="51">
        <v>100</v>
      </c>
      <c r="J522" s="51">
        <f aca="true" t="shared" si="59" ref="J522:J532">I522/H522*100</f>
        <v>100</v>
      </c>
    </row>
    <row r="523" spans="1:10" s="29" customFormat="1" ht="75.75" customHeight="1">
      <c r="A523" s="6"/>
      <c r="B523" s="6"/>
      <c r="C523" s="18"/>
      <c r="D523" s="65"/>
      <c r="E523" s="65"/>
      <c r="F523" s="49" t="s">
        <v>150</v>
      </c>
      <c r="G523" s="51" t="s">
        <v>14</v>
      </c>
      <c r="H523" s="51">
        <v>80</v>
      </c>
      <c r="I523" s="51">
        <v>80</v>
      </c>
      <c r="J523" s="51">
        <f t="shared" si="59"/>
        <v>100</v>
      </c>
    </row>
    <row r="524" spans="1:10" s="29" customFormat="1" ht="76.5" customHeight="1">
      <c r="A524" s="6"/>
      <c r="B524" s="6"/>
      <c r="C524" s="18"/>
      <c r="D524" s="65"/>
      <c r="E524" s="65"/>
      <c r="F524" s="49" t="s">
        <v>163</v>
      </c>
      <c r="G524" s="51" t="s">
        <v>14</v>
      </c>
      <c r="H524" s="51">
        <v>100</v>
      </c>
      <c r="I524" s="51">
        <v>100</v>
      </c>
      <c r="J524" s="51">
        <f t="shared" si="59"/>
        <v>100</v>
      </c>
    </row>
    <row r="525" spans="1:11" s="29" customFormat="1" ht="85.5" customHeight="1">
      <c r="A525" s="6"/>
      <c r="B525" s="6"/>
      <c r="C525" s="18"/>
      <c r="D525" s="65"/>
      <c r="E525" s="65"/>
      <c r="F525" s="49" t="s">
        <v>153</v>
      </c>
      <c r="G525" s="51" t="s">
        <v>14</v>
      </c>
      <c r="H525" s="51">
        <v>40</v>
      </c>
      <c r="I525" s="51">
        <v>60</v>
      </c>
      <c r="J525" s="68">
        <f t="shared" si="59"/>
        <v>150</v>
      </c>
      <c r="K525" s="104" t="s">
        <v>167</v>
      </c>
    </row>
    <row r="526" spans="1:10" s="29" customFormat="1" ht="60.75" customHeight="1">
      <c r="A526" s="6"/>
      <c r="B526" s="6"/>
      <c r="C526" s="18"/>
      <c r="D526" s="65"/>
      <c r="E526" s="65"/>
      <c r="F526" s="49" t="s">
        <v>154</v>
      </c>
      <c r="G526" s="51" t="s">
        <v>14</v>
      </c>
      <c r="H526" s="54">
        <v>100</v>
      </c>
      <c r="I526" s="51">
        <v>100</v>
      </c>
      <c r="J526" s="54">
        <f t="shared" si="59"/>
        <v>100</v>
      </c>
    </row>
    <row r="527" spans="1:10" s="29" customFormat="1" ht="72.75" customHeight="1">
      <c r="A527" s="6"/>
      <c r="B527" s="6"/>
      <c r="C527" s="18"/>
      <c r="D527" s="65"/>
      <c r="E527" s="65"/>
      <c r="F527" s="49" t="s">
        <v>164</v>
      </c>
      <c r="G527" s="51" t="s">
        <v>14</v>
      </c>
      <c r="H527" s="54">
        <v>45</v>
      </c>
      <c r="I527" s="51">
        <v>0</v>
      </c>
      <c r="J527" s="54">
        <f t="shared" si="59"/>
        <v>0</v>
      </c>
    </row>
    <row r="528" spans="1:10" s="29" customFormat="1" ht="86.25" customHeight="1">
      <c r="A528" s="6"/>
      <c r="B528" s="6"/>
      <c r="C528" s="18"/>
      <c r="D528" s="65"/>
      <c r="E528" s="65"/>
      <c r="F528" s="49" t="s">
        <v>156</v>
      </c>
      <c r="G528" s="51" t="s">
        <v>14</v>
      </c>
      <c r="H528" s="54">
        <v>50</v>
      </c>
      <c r="I528" s="51">
        <v>50</v>
      </c>
      <c r="J528" s="54">
        <f t="shared" si="59"/>
        <v>100</v>
      </c>
    </row>
    <row r="529" spans="1:10" s="29" customFormat="1" ht="55.5" customHeight="1">
      <c r="A529" s="6"/>
      <c r="B529" s="6"/>
      <c r="C529" s="18"/>
      <c r="D529" s="65"/>
      <c r="E529" s="65"/>
      <c r="F529" s="49" t="s">
        <v>157</v>
      </c>
      <c r="G529" s="51" t="s">
        <v>14</v>
      </c>
      <c r="H529" s="54">
        <v>40</v>
      </c>
      <c r="I529" s="51">
        <v>40</v>
      </c>
      <c r="J529" s="54">
        <f t="shared" si="59"/>
        <v>100</v>
      </c>
    </row>
    <row r="530" spans="1:10" s="29" customFormat="1" ht="55.5" customHeight="1">
      <c r="A530" s="6"/>
      <c r="B530" s="6"/>
      <c r="C530" s="18"/>
      <c r="D530" s="65"/>
      <c r="E530" s="65"/>
      <c r="F530" s="49" t="s">
        <v>158</v>
      </c>
      <c r="G530" s="51" t="s">
        <v>14</v>
      </c>
      <c r="H530" s="54">
        <v>100</v>
      </c>
      <c r="I530" s="51">
        <v>100</v>
      </c>
      <c r="J530" s="54">
        <f t="shared" si="59"/>
        <v>100</v>
      </c>
    </row>
    <row r="531" spans="1:10" s="29" customFormat="1" ht="33" customHeight="1">
      <c r="A531" s="6"/>
      <c r="B531" s="6"/>
      <c r="C531" s="18"/>
      <c r="D531" s="65"/>
      <c r="E531" s="65"/>
      <c r="F531" s="49" t="s">
        <v>159</v>
      </c>
      <c r="G531" s="51" t="s">
        <v>14</v>
      </c>
      <c r="H531" s="54">
        <v>90</v>
      </c>
      <c r="I531" s="51">
        <v>100</v>
      </c>
      <c r="J531" s="54">
        <f t="shared" si="59"/>
        <v>111.11111111111111</v>
      </c>
    </row>
    <row r="532" spans="1:11" s="29" customFormat="1" ht="52.5" customHeight="1">
      <c r="A532" s="6"/>
      <c r="B532" s="6"/>
      <c r="C532" s="18"/>
      <c r="D532" s="65"/>
      <c r="E532" s="65"/>
      <c r="F532" s="49" t="s">
        <v>160</v>
      </c>
      <c r="G532" s="51" t="s">
        <v>14</v>
      </c>
      <c r="H532" s="54">
        <v>100</v>
      </c>
      <c r="I532" s="51">
        <v>100</v>
      </c>
      <c r="J532" s="54">
        <f t="shared" si="59"/>
        <v>100</v>
      </c>
      <c r="K532" s="104"/>
    </row>
    <row r="533" spans="1:10" s="21" customFormat="1" ht="156.75" customHeight="1">
      <c r="A533" s="8" t="s">
        <v>169</v>
      </c>
      <c r="B533" s="18" t="s">
        <v>12</v>
      </c>
      <c r="C533" s="18">
        <v>13</v>
      </c>
      <c r="D533" s="65">
        <v>13</v>
      </c>
      <c r="E533" s="76">
        <f>D533/C533*100</f>
        <v>100</v>
      </c>
      <c r="F533" s="49" t="s">
        <v>162</v>
      </c>
      <c r="G533" s="51" t="s">
        <v>14</v>
      </c>
      <c r="H533" s="51">
        <v>100</v>
      </c>
      <c r="I533" s="51">
        <v>100</v>
      </c>
      <c r="J533" s="51">
        <f aca="true" t="shared" si="60" ref="J533:J543">I533/H533*100</f>
        <v>100</v>
      </c>
    </row>
    <row r="534" spans="1:10" s="29" customFormat="1" ht="75.75" customHeight="1">
      <c r="A534" s="6"/>
      <c r="B534" s="6"/>
      <c r="C534" s="18"/>
      <c r="D534" s="65"/>
      <c r="E534" s="65"/>
      <c r="F534" s="49" t="s">
        <v>150</v>
      </c>
      <c r="G534" s="51" t="s">
        <v>14</v>
      </c>
      <c r="H534" s="51">
        <v>80</v>
      </c>
      <c r="I534" s="51">
        <v>60</v>
      </c>
      <c r="J534" s="51">
        <f t="shared" si="60"/>
        <v>75</v>
      </c>
    </row>
    <row r="535" spans="1:10" s="29" customFormat="1" ht="76.5" customHeight="1">
      <c r="A535" s="6"/>
      <c r="B535" s="6"/>
      <c r="C535" s="18"/>
      <c r="D535" s="65"/>
      <c r="E535" s="65"/>
      <c r="F535" s="49" t="s">
        <v>163</v>
      </c>
      <c r="G535" s="51" t="s">
        <v>14</v>
      </c>
      <c r="H535" s="51">
        <v>100</v>
      </c>
      <c r="I535" s="51">
        <v>100</v>
      </c>
      <c r="J535" s="51">
        <f t="shared" si="60"/>
        <v>100</v>
      </c>
    </row>
    <row r="536" spans="1:11" s="29" customFormat="1" ht="85.5" customHeight="1">
      <c r="A536" s="6"/>
      <c r="B536" s="6"/>
      <c r="C536" s="18"/>
      <c r="D536" s="65"/>
      <c r="E536" s="65"/>
      <c r="F536" s="49" t="s">
        <v>153</v>
      </c>
      <c r="G536" s="51" t="s">
        <v>14</v>
      </c>
      <c r="H536" s="51">
        <v>40</v>
      </c>
      <c r="I536" s="51">
        <v>20</v>
      </c>
      <c r="J536" s="68">
        <f t="shared" si="60"/>
        <v>50</v>
      </c>
      <c r="K536" s="104" t="s">
        <v>167</v>
      </c>
    </row>
    <row r="537" spans="1:10" s="29" customFormat="1" ht="60.75" customHeight="1">
      <c r="A537" s="6"/>
      <c r="B537" s="6"/>
      <c r="C537" s="18"/>
      <c r="D537" s="65"/>
      <c r="E537" s="65"/>
      <c r="F537" s="49" t="s">
        <v>154</v>
      </c>
      <c r="G537" s="51" t="s">
        <v>14</v>
      </c>
      <c r="H537" s="54">
        <v>100</v>
      </c>
      <c r="I537" s="51">
        <v>100</v>
      </c>
      <c r="J537" s="54">
        <f t="shared" si="60"/>
        <v>100</v>
      </c>
    </row>
    <row r="538" spans="1:10" s="29" customFormat="1" ht="72.75" customHeight="1">
      <c r="A538" s="6"/>
      <c r="B538" s="6"/>
      <c r="C538" s="18"/>
      <c r="D538" s="65"/>
      <c r="E538" s="65"/>
      <c r="F538" s="49" t="s">
        <v>164</v>
      </c>
      <c r="G538" s="51" t="s">
        <v>14</v>
      </c>
      <c r="H538" s="54">
        <v>45</v>
      </c>
      <c r="I538" s="51">
        <v>20</v>
      </c>
      <c r="J538" s="54">
        <f t="shared" si="60"/>
        <v>44.44444444444444</v>
      </c>
    </row>
    <row r="539" spans="1:10" s="29" customFormat="1" ht="86.25" customHeight="1">
      <c r="A539" s="6"/>
      <c r="B539" s="6"/>
      <c r="C539" s="18"/>
      <c r="D539" s="65"/>
      <c r="E539" s="65"/>
      <c r="F539" s="49" t="s">
        <v>156</v>
      </c>
      <c r="G539" s="51" t="s">
        <v>14</v>
      </c>
      <c r="H539" s="54">
        <v>50</v>
      </c>
      <c r="I539" s="51">
        <v>0</v>
      </c>
      <c r="J539" s="54">
        <f t="shared" si="60"/>
        <v>0</v>
      </c>
    </row>
    <row r="540" spans="1:10" s="29" customFormat="1" ht="55.5" customHeight="1">
      <c r="A540" s="6"/>
      <c r="B540" s="6"/>
      <c r="C540" s="18"/>
      <c r="D540" s="65"/>
      <c r="E540" s="65"/>
      <c r="F540" s="49" t="s">
        <v>157</v>
      </c>
      <c r="G540" s="51" t="s">
        <v>14</v>
      </c>
      <c r="H540" s="54">
        <v>40</v>
      </c>
      <c r="I540" s="51">
        <v>40</v>
      </c>
      <c r="J540" s="54">
        <f t="shared" si="60"/>
        <v>100</v>
      </c>
    </row>
    <row r="541" spans="1:10" s="29" customFormat="1" ht="55.5" customHeight="1">
      <c r="A541" s="6"/>
      <c r="B541" s="6"/>
      <c r="C541" s="18"/>
      <c r="D541" s="65"/>
      <c r="E541" s="65"/>
      <c r="F541" s="49" t="s">
        <v>158</v>
      </c>
      <c r="G541" s="51" t="s">
        <v>14</v>
      </c>
      <c r="H541" s="54">
        <v>100</v>
      </c>
      <c r="I541" s="51">
        <v>100</v>
      </c>
      <c r="J541" s="54">
        <f t="shared" si="60"/>
        <v>100</v>
      </c>
    </row>
    <row r="542" spans="1:10" s="29" customFormat="1" ht="33" customHeight="1">
      <c r="A542" s="6"/>
      <c r="B542" s="6"/>
      <c r="C542" s="18"/>
      <c r="D542" s="65"/>
      <c r="E542" s="65"/>
      <c r="F542" s="49" t="s">
        <v>159</v>
      </c>
      <c r="G542" s="51" t="s">
        <v>14</v>
      </c>
      <c r="H542" s="54">
        <v>90</v>
      </c>
      <c r="I542" s="51">
        <v>100</v>
      </c>
      <c r="J542" s="54">
        <f t="shared" si="60"/>
        <v>111.11111111111111</v>
      </c>
    </row>
    <row r="543" spans="1:11" s="29" customFormat="1" ht="52.5" customHeight="1">
      <c r="A543" s="6"/>
      <c r="B543" s="6"/>
      <c r="C543" s="18"/>
      <c r="D543" s="65"/>
      <c r="E543" s="65"/>
      <c r="F543" s="49" t="s">
        <v>160</v>
      </c>
      <c r="G543" s="51" t="s">
        <v>14</v>
      </c>
      <c r="H543" s="54">
        <v>100</v>
      </c>
      <c r="I543" s="51">
        <v>100</v>
      </c>
      <c r="J543" s="54">
        <f t="shared" si="60"/>
        <v>100</v>
      </c>
      <c r="K543" s="104"/>
    </row>
    <row r="544" spans="1:10" s="21" customFormat="1" ht="156.75" customHeight="1">
      <c r="A544" s="8" t="s">
        <v>170</v>
      </c>
      <c r="B544" s="18" t="s">
        <v>12</v>
      </c>
      <c r="C544" s="18">
        <v>8</v>
      </c>
      <c r="D544" s="65">
        <v>8</v>
      </c>
      <c r="E544" s="76">
        <f>D544/C544*100</f>
        <v>100</v>
      </c>
      <c r="F544" s="49" t="s">
        <v>162</v>
      </c>
      <c r="G544" s="51" t="s">
        <v>14</v>
      </c>
      <c r="H544" s="51">
        <v>100</v>
      </c>
      <c r="I544" s="51">
        <v>100</v>
      </c>
      <c r="J544" s="51">
        <f aca="true" t="shared" si="61" ref="J544:J554">I544/H544*100</f>
        <v>100</v>
      </c>
    </row>
    <row r="545" spans="1:10" s="29" customFormat="1" ht="75.75" customHeight="1">
      <c r="A545" s="6"/>
      <c r="B545" s="6"/>
      <c r="C545" s="18"/>
      <c r="D545" s="65"/>
      <c r="E545" s="65"/>
      <c r="F545" s="49" t="s">
        <v>150</v>
      </c>
      <c r="G545" s="51" t="s">
        <v>14</v>
      </c>
      <c r="H545" s="51">
        <v>80</v>
      </c>
      <c r="I545" s="51">
        <v>60</v>
      </c>
      <c r="J545" s="51">
        <f t="shared" si="61"/>
        <v>75</v>
      </c>
    </row>
    <row r="546" spans="1:10" s="29" customFormat="1" ht="76.5" customHeight="1">
      <c r="A546" s="6"/>
      <c r="B546" s="6"/>
      <c r="C546" s="18"/>
      <c r="D546" s="65"/>
      <c r="E546" s="65"/>
      <c r="F546" s="49" t="s">
        <v>163</v>
      </c>
      <c r="G546" s="51" t="s">
        <v>14</v>
      </c>
      <c r="H546" s="51">
        <v>100</v>
      </c>
      <c r="I546" s="51">
        <v>100</v>
      </c>
      <c r="J546" s="51">
        <f t="shared" si="61"/>
        <v>100</v>
      </c>
    </row>
    <row r="547" spans="1:11" s="29" customFormat="1" ht="85.5" customHeight="1">
      <c r="A547" s="6"/>
      <c r="B547" s="6"/>
      <c r="C547" s="18"/>
      <c r="D547" s="65"/>
      <c r="E547" s="65"/>
      <c r="F547" s="49" t="s">
        <v>153</v>
      </c>
      <c r="G547" s="51" t="s">
        <v>14</v>
      </c>
      <c r="H547" s="51">
        <v>40</v>
      </c>
      <c r="I547" s="51">
        <v>30</v>
      </c>
      <c r="J547" s="68">
        <f t="shared" si="61"/>
        <v>75</v>
      </c>
      <c r="K547" s="104" t="s">
        <v>167</v>
      </c>
    </row>
    <row r="548" spans="1:10" s="29" customFormat="1" ht="60.75" customHeight="1">
      <c r="A548" s="6"/>
      <c r="B548" s="6"/>
      <c r="C548" s="18"/>
      <c r="D548" s="65"/>
      <c r="E548" s="65"/>
      <c r="F548" s="49" t="s">
        <v>154</v>
      </c>
      <c r="G548" s="51" t="s">
        <v>14</v>
      </c>
      <c r="H548" s="54">
        <v>100</v>
      </c>
      <c r="I548" s="51">
        <v>100</v>
      </c>
      <c r="J548" s="54">
        <f t="shared" si="61"/>
        <v>100</v>
      </c>
    </row>
    <row r="549" spans="1:10" s="29" customFormat="1" ht="72.75" customHeight="1">
      <c r="A549" s="6"/>
      <c r="B549" s="6"/>
      <c r="C549" s="18"/>
      <c r="D549" s="65"/>
      <c r="E549" s="65"/>
      <c r="F549" s="49" t="s">
        <v>164</v>
      </c>
      <c r="G549" s="51" t="s">
        <v>14</v>
      </c>
      <c r="H549" s="54">
        <v>45</v>
      </c>
      <c r="I549" s="51">
        <v>20</v>
      </c>
      <c r="J549" s="54">
        <f t="shared" si="61"/>
        <v>44.44444444444444</v>
      </c>
    </row>
    <row r="550" spans="1:10" s="29" customFormat="1" ht="86.25" customHeight="1">
      <c r="A550" s="6"/>
      <c r="B550" s="6"/>
      <c r="C550" s="18"/>
      <c r="D550" s="65"/>
      <c r="E550" s="65"/>
      <c r="F550" s="49" t="s">
        <v>156</v>
      </c>
      <c r="G550" s="51" t="s">
        <v>14</v>
      </c>
      <c r="H550" s="54">
        <v>50</v>
      </c>
      <c r="I550" s="51">
        <v>0</v>
      </c>
      <c r="J550" s="54">
        <f t="shared" si="61"/>
        <v>0</v>
      </c>
    </row>
    <row r="551" spans="1:10" s="29" customFormat="1" ht="55.5" customHeight="1">
      <c r="A551" s="6"/>
      <c r="B551" s="6"/>
      <c r="C551" s="18"/>
      <c r="D551" s="65"/>
      <c r="E551" s="65"/>
      <c r="F551" s="49" t="s">
        <v>157</v>
      </c>
      <c r="G551" s="51" t="s">
        <v>14</v>
      </c>
      <c r="H551" s="54">
        <v>40</v>
      </c>
      <c r="I551" s="51">
        <v>40</v>
      </c>
      <c r="J551" s="54">
        <f t="shared" si="61"/>
        <v>100</v>
      </c>
    </row>
    <row r="552" spans="1:10" s="29" customFormat="1" ht="55.5" customHeight="1">
      <c r="A552" s="6"/>
      <c r="B552" s="6"/>
      <c r="C552" s="18"/>
      <c r="D552" s="65"/>
      <c r="E552" s="65"/>
      <c r="F552" s="49" t="s">
        <v>158</v>
      </c>
      <c r="G552" s="51" t="s">
        <v>14</v>
      </c>
      <c r="H552" s="54">
        <v>100</v>
      </c>
      <c r="I552" s="51">
        <v>100</v>
      </c>
      <c r="J552" s="54">
        <f t="shared" si="61"/>
        <v>100</v>
      </c>
    </row>
    <row r="553" spans="1:10" s="29" customFormat="1" ht="33" customHeight="1">
      <c r="A553" s="6"/>
      <c r="B553" s="6"/>
      <c r="C553" s="18"/>
      <c r="D553" s="65"/>
      <c r="E553" s="65"/>
      <c r="F553" s="49" t="s">
        <v>159</v>
      </c>
      <c r="G553" s="51" t="s">
        <v>14</v>
      </c>
      <c r="H553" s="54">
        <v>90</v>
      </c>
      <c r="I553" s="51">
        <v>90</v>
      </c>
      <c r="J553" s="54">
        <f t="shared" si="61"/>
        <v>100</v>
      </c>
    </row>
    <row r="554" spans="1:11" s="29" customFormat="1" ht="52.5" customHeight="1">
      <c r="A554" s="6"/>
      <c r="B554" s="6"/>
      <c r="C554" s="18"/>
      <c r="D554" s="65"/>
      <c r="E554" s="65"/>
      <c r="F554" s="49" t="s">
        <v>160</v>
      </c>
      <c r="G554" s="51" t="s">
        <v>14</v>
      </c>
      <c r="H554" s="54">
        <v>100</v>
      </c>
      <c r="I554" s="51">
        <v>100</v>
      </c>
      <c r="J554" s="54">
        <f t="shared" si="61"/>
        <v>100</v>
      </c>
      <c r="K554" s="104"/>
    </row>
    <row r="555" spans="1:10" s="21" customFormat="1" ht="156.75" customHeight="1">
      <c r="A555" s="8" t="s">
        <v>55</v>
      </c>
      <c r="B555" s="18" t="s">
        <v>12</v>
      </c>
      <c r="C555" s="18">
        <v>118</v>
      </c>
      <c r="D555" s="65">
        <v>118</v>
      </c>
      <c r="E555" s="76">
        <f>D555/C555*100</f>
        <v>100</v>
      </c>
      <c r="F555" s="49" t="s">
        <v>162</v>
      </c>
      <c r="G555" s="51" t="s">
        <v>14</v>
      </c>
      <c r="H555" s="51">
        <v>100</v>
      </c>
      <c r="I555" s="51">
        <v>100</v>
      </c>
      <c r="J555" s="51">
        <f aca="true" t="shared" si="62" ref="J555:J565">I555/H555*100</f>
        <v>100</v>
      </c>
    </row>
    <row r="556" spans="1:10" s="29" customFormat="1" ht="75.75" customHeight="1">
      <c r="A556" s="6"/>
      <c r="B556" s="6"/>
      <c r="C556" s="18"/>
      <c r="D556" s="65"/>
      <c r="E556" s="65"/>
      <c r="F556" s="49" t="s">
        <v>150</v>
      </c>
      <c r="G556" s="51" t="s">
        <v>14</v>
      </c>
      <c r="H556" s="51">
        <v>80</v>
      </c>
      <c r="I556" s="51">
        <v>100</v>
      </c>
      <c r="J556" s="51">
        <f t="shared" si="62"/>
        <v>125</v>
      </c>
    </row>
    <row r="557" spans="1:10" s="29" customFormat="1" ht="76.5" customHeight="1">
      <c r="A557" s="6"/>
      <c r="B557" s="6"/>
      <c r="C557" s="18"/>
      <c r="D557" s="65"/>
      <c r="E557" s="65"/>
      <c r="F557" s="49" t="s">
        <v>163</v>
      </c>
      <c r="G557" s="51" t="s">
        <v>14</v>
      </c>
      <c r="H557" s="51">
        <v>100</v>
      </c>
      <c r="I557" s="51">
        <v>100</v>
      </c>
      <c r="J557" s="51">
        <f t="shared" si="62"/>
        <v>100</v>
      </c>
    </row>
    <row r="558" spans="1:11" s="29" customFormat="1" ht="85.5" customHeight="1">
      <c r="A558" s="6"/>
      <c r="B558" s="6"/>
      <c r="C558" s="18"/>
      <c r="D558" s="65"/>
      <c r="E558" s="65"/>
      <c r="F558" s="49" t="s">
        <v>153</v>
      </c>
      <c r="G558" s="51" t="s">
        <v>14</v>
      </c>
      <c r="H558" s="51">
        <v>40</v>
      </c>
      <c r="I558" s="51">
        <v>0</v>
      </c>
      <c r="J558" s="68">
        <f t="shared" si="62"/>
        <v>0</v>
      </c>
      <c r="K558" s="104" t="s">
        <v>167</v>
      </c>
    </row>
    <row r="559" spans="1:10" s="29" customFormat="1" ht="60.75" customHeight="1">
      <c r="A559" s="6"/>
      <c r="B559" s="6"/>
      <c r="C559" s="18"/>
      <c r="D559" s="65"/>
      <c r="E559" s="65"/>
      <c r="F559" s="49" t="s">
        <v>154</v>
      </c>
      <c r="G559" s="51" t="s">
        <v>14</v>
      </c>
      <c r="H559" s="54">
        <v>100</v>
      </c>
      <c r="I559" s="51">
        <v>100</v>
      </c>
      <c r="J559" s="54">
        <f t="shared" si="62"/>
        <v>100</v>
      </c>
    </row>
    <row r="560" spans="1:10" s="29" customFormat="1" ht="72.75" customHeight="1">
      <c r="A560" s="6"/>
      <c r="B560" s="6"/>
      <c r="C560" s="18"/>
      <c r="D560" s="65"/>
      <c r="E560" s="65"/>
      <c r="F560" s="49" t="s">
        <v>164</v>
      </c>
      <c r="G560" s="51" t="s">
        <v>14</v>
      </c>
      <c r="H560" s="54">
        <v>45</v>
      </c>
      <c r="I560" s="51">
        <v>45</v>
      </c>
      <c r="J560" s="54">
        <f t="shared" si="62"/>
        <v>100</v>
      </c>
    </row>
    <row r="561" spans="1:10" s="29" customFormat="1" ht="86.25" customHeight="1">
      <c r="A561" s="6"/>
      <c r="B561" s="6"/>
      <c r="C561" s="18"/>
      <c r="D561" s="65"/>
      <c r="E561" s="65"/>
      <c r="F561" s="49" t="s">
        <v>156</v>
      </c>
      <c r="G561" s="51" t="s">
        <v>14</v>
      </c>
      <c r="H561" s="54">
        <v>50</v>
      </c>
      <c r="I561" s="51">
        <v>0</v>
      </c>
      <c r="J561" s="54">
        <f t="shared" si="62"/>
        <v>0</v>
      </c>
    </row>
    <row r="562" spans="1:10" s="29" customFormat="1" ht="55.5" customHeight="1">
      <c r="A562" s="6"/>
      <c r="B562" s="6"/>
      <c r="C562" s="18"/>
      <c r="D562" s="65"/>
      <c r="E562" s="65"/>
      <c r="F562" s="49" t="s">
        <v>157</v>
      </c>
      <c r="G562" s="51" t="s">
        <v>14</v>
      </c>
      <c r="H562" s="54">
        <v>40</v>
      </c>
      <c r="I562" s="51">
        <v>60</v>
      </c>
      <c r="J562" s="54">
        <f t="shared" si="62"/>
        <v>150</v>
      </c>
    </row>
    <row r="563" spans="1:10" s="29" customFormat="1" ht="55.5" customHeight="1">
      <c r="A563" s="6"/>
      <c r="B563" s="6"/>
      <c r="C563" s="18"/>
      <c r="D563" s="65"/>
      <c r="E563" s="65"/>
      <c r="F563" s="49" t="s">
        <v>158</v>
      </c>
      <c r="G563" s="51" t="s">
        <v>14</v>
      </c>
      <c r="H563" s="54">
        <v>100</v>
      </c>
      <c r="I563" s="51">
        <v>100</v>
      </c>
      <c r="J563" s="54">
        <f t="shared" si="62"/>
        <v>100</v>
      </c>
    </row>
    <row r="564" spans="1:10" s="29" customFormat="1" ht="33" customHeight="1">
      <c r="A564" s="6"/>
      <c r="B564" s="6"/>
      <c r="C564" s="18"/>
      <c r="D564" s="65"/>
      <c r="E564" s="65"/>
      <c r="F564" s="49" t="s">
        <v>159</v>
      </c>
      <c r="G564" s="51" t="s">
        <v>14</v>
      </c>
      <c r="H564" s="54">
        <v>90</v>
      </c>
      <c r="I564" s="51">
        <v>90</v>
      </c>
      <c r="J564" s="54">
        <f t="shared" si="62"/>
        <v>100</v>
      </c>
    </row>
    <row r="565" spans="1:11" s="29" customFormat="1" ht="52.5" customHeight="1">
      <c r="A565" s="6"/>
      <c r="B565" s="6"/>
      <c r="C565" s="18"/>
      <c r="D565" s="65"/>
      <c r="E565" s="65"/>
      <c r="F565" s="49" t="s">
        <v>160</v>
      </c>
      <c r="G565" s="51" t="s">
        <v>14</v>
      </c>
      <c r="H565" s="54">
        <v>100</v>
      </c>
      <c r="I565" s="51">
        <v>100</v>
      </c>
      <c r="J565" s="54">
        <f t="shared" si="62"/>
        <v>100</v>
      </c>
      <c r="K565" s="104"/>
    </row>
    <row r="566" spans="1:10" s="21" customFormat="1" ht="156.75" customHeight="1">
      <c r="A566" s="8" t="s">
        <v>171</v>
      </c>
      <c r="B566" s="18" t="s">
        <v>12</v>
      </c>
      <c r="C566" s="18">
        <v>17</v>
      </c>
      <c r="D566" s="65">
        <v>18</v>
      </c>
      <c r="E566" s="76">
        <f>D566/C566*100</f>
        <v>105.88235294117648</v>
      </c>
      <c r="F566" s="49" t="s">
        <v>162</v>
      </c>
      <c r="G566" s="51" t="s">
        <v>14</v>
      </c>
      <c r="H566" s="51">
        <v>100</v>
      </c>
      <c r="I566" s="51">
        <v>100</v>
      </c>
      <c r="J566" s="51">
        <f aca="true" t="shared" si="63" ref="J566:J576">I566/H566*100</f>
        <v>100</v>
      </c>
    </row>
    <row r="567" spans="1:10" s="29" customFormat="1" ht="75.75" customHeight="1">
      <c r="A567" s="6"/>
      <c r="B567" s="6"/>
      <c r="C567" s="18"/>
      <c r="D567" s="65"/>
      <c r="E567" s="65"/>
      <c r="F567" s="49" t="s">
        <v>150</v>
      </c>
      <c r="G567" s="51" t="s">
        <v>14</v>
      </c>
      <c r="H567" s="51">
        <v>80</v>
      </c>
      <c r="I567" s="51">
        <v>88</v>
      </c>
      <c r="J567" s="51">
        <f t="shared" si="63"/>
        <v>110.00000000000001</v>
      </c>
    </row>
    <row r="568" spans="1:10" s="29" customFormat="1" ht="76.5" customHeight="1">
      <c r="A568" s="6"/>
      <c r="B568" s="6"/>
      <c r="C568" s="18"/>
      <c r="D568" s="65"/>
      <c r="E568" s="65"/>
      <c r="F568" s="49" t="s">
        <v>163</v>
      </c>
      <c r="G568" s="51" t="s">
        <v>14</v>
      </c>
      <c r="H568" s="51">
        <v>100</v>
      </c>
      <c r="I568" s="51">
        <v>67</v>
      </c>
      <c r="J568" s="51">
        <f t="shared" si="63"/>
        <v>67</v>
      </c>
    </row>
    <row r="569" spans="1:11" s="29" customFormat="1" ht="85.5" customHeight="1">
      <c r="A569" s="6"/>
      <c r="B569" s="6"/>
      <c r="C569" s="18"/>
      <c r="D569" s="65"/>
      <c r="E569" s="65"/>
      <c r="F569" s="49" t="s">
        <v>153</v>
      </c>
      <c r="G569" s="51" t="s">
        <v>14</v>
      </c>
      <c r="H569" s="51">
        <v>40</v>
      </c>
      <c r="I569" s="51">
        <v>56</v>
      </c>
      <c r="J569" s="68">
        <f t="shared" si="63"/>
        <v>140</v>
      </c>
      <c r="K569" s="104"/>
    </row>
    <row r="570" spans="1:10" s="29" customFormat="1" ht="60.75" customHeight="1">
      <c r="A570" s="6"/>
      <c r="B570" s="6"/>
      <c r="C570" s="18"/>
      <c r="D570" s="65"/>
      <c r="E570" s="65"/>
      <c r="F570" s="49" t="s">
        <v>154</v>
      </c>
      <c r="G570" s="51" t="s">
        <v>14</v>
      </c>
      <c r="H570" s="54">
        <v>100</v>
      </c>
      <c r="I570" s="51">
        <v>100</v>
      </c>
      <c r="J570" s="54">
        <f t="shared" si="63"/>
        <v>100</v>
      </c>
    </row>
    <row r="571" spans="1:10" s="29" customFormat="1" ht="72.75" customHeight="1">
      <c r="A571" s="6"/>
      <c r="B571" s="6"/>
      <c r="C571" s="18"/>
      <c r="D571" s="65"/>
      <c r="E571" s="65"/>
      <c r="F571" s="49" t="s">
        <v>164</v>
      </c>
      <c r="G571" s="51" t="s">
        <v>14</v>
      </c>
      <c r="H571" s="54">
        <v>45</v>
      </c>
      <c r="I571" s="51">
        <v>0</v>
      </c>
      <c r="J571" s="54">
        <f t="shared" si="63"/>
        <v>0</v>
      </c>
    </row>
    <row r="572" spans="1:10" s="29" customFormat="1" ht="86.25" customHeight="1">
      <c r="A572" s="6"/>
      <c r="B572" s="6"/>
      <c r="C572" s="18"/>
      <c r="D572" s="65"/>
      <c r="E572" s="65"/>
      <c r="F572" s="49" t="s">
        <v>156</v>
      </c>
      <c r="G572" s="51" t="s">
        <v>14</v>
      </c>
      <c r="H572" s="54">
        <v>50</v>
      </c>
      <c r="I572" s="51">
        <v>0</v>
      </c>
      <c r="J572" s="54">
        <f t="shared" si="63"/>
        <v>0</v>
      </c>
    </row>
    <row r="573" spans="1:10" s="29" customFormat="1" ht="55.5" customHeight="1">
      <c r="A573" s="6"/>
      <c r="B573" s="6"/>
      <c r="C573" s="18"/>
      <c r="D573" s="65"/>
      <c r="E573" s="65"/>
      <c r="F573" s="49" t="s">
        <v>157</v>
      </c>
      <c r="G573" s="51" t="s">
        <v>14</v>
      </c>
      <c r="H573" s="54">
        <v>40</v>
      </c>
      <c r="I573" s="51">
        <v>31</v>
      </c>
      <c r="J573" s="54">
        <f t="shared" si="63"/>
        <v>77.5</v>
      </c>
    </row>
    <row r="574" spans="1:10" s="29" customFormat="1" ht="55.5" customHeight="1">
      <c r="A574" s="6"/>
      <c r="B574" s="6"/>
      <c r="C574" s="18"/>
      <c r="D574" s="65"/>
      <c r="E574" s="65"/>
      <c r="F574" s="49" t="s">
        <v>158</v>
      </c>
      <c r="G574" s="51" t="s">
        <v>14</v>
      </c>
      <c r="H574" s="54">
        <v>100</v>
      </c>
      <c r="I574" s="51">
        <v>100</v>
      </c>
      <c r="J574" s="54">
        <f t="shared" si="63"/>
        <v>100</v>
      </c>
    </row>
    <row r="575" spans="1:10" s="29" customFormat="1" ht="33" customHeight="1">
      <c r="A575" s="6"/>
      <c r="B575" s="6"/>
      <c r="C575" s="18"/>
      <c r="D575" s="65"/>
      <c r="E575" s="65"/>
      <c r="F575" s="49" t="s">
        <v>159</v>
      </c>
      <c r="G575" s="51" t="s">
        <v>14</v>
      </c>
      <c r="H575" s="54">
        <v>90</v>
      </c>
      <c r="I575" s="51">
        <v>94</v>
      </c>
      <c r="J575" s="54">
        <f t="shared" si="63"/>
        <v>104.44444444444446</v>
      </c>
    </row>
    <row r="576" spans="1:11" s="29" customFormat="1" ht="52.5" customHeight="1">
      <c r="A576" s="6"/>
      <c r="B576" s="6"/>
      <c r="C576" s="18"/>
      <c r="D576" s="65"/>
      <c r="E576" s="65"/>
      <c r="F576" s="49" t="s">
        <v>160</v>
      </c>
      <c r="G576" s="51" t="s">
        <v>14</v>
      </c>
      <c r="H576" s="54">
        <v>100</v>
      </c>
      <c r="I576" s="51">
        <v>100</v>
      </c>
      <c r="J576" s="54">
        <f t="shared" si="63"/>
        <v>100</v>
      </c>
      <c r="K576" s="104"/>
    </row>
    <row r="577" spans="1:10" s="21" customFormat="1" ht="156.75" customHeight="1">
      <c r="A577" s="8" t="s">
        <v>172</v>
      </c>
      <c r="B577" s="18" t="s">
        <v>12</v>
      </c>
      <c r="C577" s="18">
        <v>19</v>
      </c>
      <c r="D577" s="65">
        <v>37</v>
      </c>
      <c r="E577" s="76">
        <f>D577/C577*100</f>
        <v>194.73684210526315</v>
      </c>
      <c r="F577" s="49" t="s">
        <v>162</v>
      </c>
      <c r="G577" s="51" t="s">
        <v>14</v>
      </c>
      <c r="H577" s="51">
        <v>100</v>
      </c>
      <c r="I577" s="51">
        <v>100</v>
      </c>
      <c r="J577" s="51">
        <f aca="true" t="shared" si="64" ref="J577:J587">I577/H577*100</f>
        <v>100</v>
      </c>
    </row>
    <row r="578" spans="1:10" s="29" customFormat="1" ht="75.75" customHeight="1">
      <c r="A578" s="6"/>
      <c r="B578" s="6"/>
      <c r="C578" s="18"/>
      <c r="D578" s="65"/>
      <c r="E578" s="65"/>
      <c r="F578" s="49" t="s">
        <v>150</v>
      </c>
      <c r="G578" s="51" t="s">
        <v>14</v>
      </c>
      <c r="H578" s="51">
        <v>80</v>
      </c>
      <c r="I578" s="51">
        <v>100</v>
      </c>
      <c r="J578" s="51">
        <f t="shared" si="64"/>
        <v>125</v>
      </c>
    </row>
    <row r="579" spans="1:10" s="29" customFormat="1" ht="76.5" customHeight="1">
      <c r="A579" s="6"/>
      <c r="B579" s="6"/>
      <c r="C579" s="18"/>
      <c r="D579" s="65"/>
      <c r="E579" s="65"/>
      <c r="F579" s="49" t="s">
        <v>163</v>
      </c>
      <c r="G579" s="51" t="s">
        <v>14</v>
      </c>
      <c r="H579" s="51">
        <v>100</v>
      </c>
      <c r="I579" s="51">
        <v>100</v>
      </c>
      <c r="J579" s="51">
        <f t="shared" si="64"/>
        <v>100</v>
      </c>
    </row>
    <row r="580" spans="1:11" s="29" customFormat="1" ht="85.5" customHeight="1">
      <c r="A580" s="6"/>
      <c r="B580" s="6"/>
      <c r="C580" s="18"/>
      <c r="D580" s="65"/>
      <c r="E580" s="65"/>
      <c r="F580" s="49" t="s">
        <v>153</v>
      </c>
      <c r="G580" s="51" t="s">
        <v>14</v>
      </c>
      <c r="H580" s="51">
        <v>40</v>
      </c>
      <c r="I580" s="51">
        <v>33</v>
      </c>
      <c r="J580" s="68">
        <f t="shared" si="64"/>
        <v>82.5</v>
      </c>
      <c r="K580" s="104"/>
    </row>
    <row r="581" spans="1:10" s="29" customFormat="1" ht="60.75" customHeight="1">
      <c r="A581" s="6"/>
      <c r="B581" s="6"/>
      <c r="C581" s="18"/>
      <c r="D581" s="65"/>
      <c r="E581" s="65"/>
      <c r="F581" s="49" t="s">
        <v>154</v>
      </c>
      <c r="G581" s="51" t="s">
        <v>14</v>
      </c>
      <c r="H581" s="54">
        <v>100</v>
      </c>
      <c r="I581" s="51">
        <v>100</v>
      </c>
      <c r="J581" s="54">
        <f t="shared" si="64"/>
        <v>100</v>
      </c>
    </row>
    <row r="582" spans="1:10" s="29" customFormat="1" ht="72.75" customHeight="1">
      <c r="A582" s="6"/>
      <c r="B582" s="6"/>
      <c r="C582" s="18"/>
      <c r="D582" s="65"/>
      <c r="E582" s="65"/>
      <c r="F582" s="49" t="s">
        <v>164</v>
      </c>
      <c r="G582" s="51" t="s">
        <v>14</v>
      </c>
      <c r="H582" s="54">
        <v>45</v>
      </c>
      <c r="I582" s="51">
        <v>45</v>
      </c>
      <c r="J582" s="54">
        <f t="shared" si="64"/>
        <v>100</v>
      </c>
    </row>
    <row r="583" spans="1:10" s="29" customFormat="1" ht="86.25" customHeight="1">
      <c r="A583" s="6"/>
      <c r="B583" s="6"/>
      <c r="C583" s="18"/>
      <c r="D583" s="65"/>
      <c r="E583" s="65"/>
      <c r="F583" s="49" t="s">
        <v>156</v>
      </c>
      <c r="G583" s="51" t="s">
        <v>14</v>
      </c>
      <c r="H583" s="54">
        <v>50</v>
      </c>
      <c r="I583" s="51">
        <v>50</v>
      </c>
      <c r="J583" s="54">
        <f t="shared" si="64"/>
        <v>100</v>
      </c>
    </row>
    <row r="584" spans="1:10" s="29" customFormat="1" ht="55.5" customHeight="1">
      <c r="A584" s="6"/>
      <c r="B584" s="6"/>
      <c r="C584" s="18"/>
      <c r="D584" s="65"/>
      <c r="E584" s="65"/>
      <c r="F584" s="49" t="s">
        <v>157</v>
      </c>
      <c r="G584" s="51" t="s">
        <v>14</v>
      </c>
      <c r="H584" s="54">
        <v>40</v>
      </c>
      <c r="I584" s="51">
        <v>85</v>
      </c>
      <c r="J584" s="54">
        <f t="shared" si="64"/>
        <v>212.5</v>
      </c>
    </row>
    <row r="585" spans="1:10" s="29" customFormat="1" ht="55.5" customHeight="1">
      <c r="A585" s="6"/>
      <c r="B585" s="6"/>
      <c r="C585" s="18"/>
      <c r="D585" s="65"/>
      <c r="E585" s="65"/>
      <c r="F585" s="49" t="s">
        <v>158</v>
      </c>
      <c r="G585" s="51" t="s">
        <v>14</v>
      </c>
      <c r="H585" s="54">
        <v>100</v>
      </c>
      <c r="I585" s="51">
        <v>100</v>
      </c>
      <c r="J585" s="54">
        <f t="shared" si="64"/>
        <v>100</v>
      </c>
    </row>
    <row r="586" spans="1:10" s="29" customFormat="1" ht="33" customHeight="1">
      <c r="A586" s="6"/>
      <c r="B586" s="6"/>
      <c r="C586" s="18"/>
      <c r="D586" s="65"/>
      <c r="E586" s="65"/>
      <c r="F586" s="49" t="s">
        <v>159</v>
      </c>
      <c r="G586" s="51" t="s">
        <v>14</v>
      </c>
      <c r="H586" s="54">
        <v>90</v>
      </c>
      <c r="I586" s="51">
        <v>100</v>
      </c>
      <c r="J586" s="54">
        <f t="shared" si="64"/>
        <v>111.11111111111111</v>
      </c>
    </row>
    <row r="587" spans="1:11" s="29" customFormat="1" ht="52.5" customHeight="1">
      <c r="A587" s="6"/>
      <c r="B587" s="6"/>
      <c r="C587" s="18"/>
      <c r="D587" s="65"/>
      <c r="E587" s="65"/>
      <c r="F587" s="49" t="s">
        <v>160</v>
      </c>
      <c r="G587" s="51" t="s">
        <v>14</v>
      </c>
      <c r="H587" s="54">
        <v>100</v>
      </c>
      <c r="I587" s="51">
        <v>100</v>
      </c>
      <c r="J587" s="54">
        <f t="shared" si="64"/>
        <v>100</v>
      </c>
      <c r="K587" s="104"/>
    </row>
    <row r="588" spans="1:10" s="21" customFormat="1" ht="156.75" customHeight="1">
      <c r="A588" s="8" t="s">
        <v>58</v>
      </c>
      <c r="B588" s="18" t="s">
        <v>12</v>
      </c>
      <c r="C588" s="18">
        <v>19</v>
      </c>
      <c r="D588" s="65">
        <v>37</v>
      </c>
      <c r="E588" s="76">
        <f>D588/C588*100</f>
        <v>194.73684210526315</v>
      </c>
      <c r="F588" s="49" t="s">
        <v>162</v>
      </c>
      <c r="G588" s="51" t="s">
        <v>14</v>
      </c>
      <c r="H588" s="51">
        <v>100</v>
      </c>
      <c r="I588" s="51">
        <v>100</v>
      </c>
      <c r="J588" s="51">
        <f aca="true" t="shared" si="65" ref="J588:J598">I588/H588*100</f>
        <v>100</v>
      </c>
    </row>
    <row r="589" spans="1:10" s="29" customFormat="1" ht="75.75" customHeight="1">
      <c r="A589" s="6"/>
      <c r="B589" s="6"/>
      <c r="C589" s="18"/>
      <c r="D589" s="65"/>
      <c r="E589" s="65"/>
      <c r="F589" s="49" t="s">
        <v>150</v>
      </c>
      <c r="G589" s="51" t="s">
        <v>14</v>
      </c>
      <c r="H589" s="51">
        <v>80</v>
      </c>
      <c r="I589" s="51">
        <v>91</v>
      </c>
      <c r="J589" s="51">
        <f t="shared" si="65"/>
        <v>113.75</v>
      </c>
    </row>
    <row r="590" spans="1:10" s="29" customFormat="1" ht="76.5" customHeight="1">
      <c r="A590" s="6"/>
      <c r="B590" s="6"/>
      <c r="C590" s="18"/>
      <c r="D590" s="65"/>
      <c r="E590" s="65"/>
      <c r="F590" s="49" t="s">
        <v>163</v>
      </c>
      <c r="G590" s="51" t="s">
        <v>14</v>
      </c>
      <c r="H590" s="51">
        <v>100</v>
      </c>
      <c r="I590" s="51">
        <v>100</v>
      </c>
      <c r="J590" s="51">
        <f t="shared" si="65"/>
        <v>100</v>
      </c>
    </row>
    <row r="591" spans="1:11" s="29" customFormat="1" ht="85.5" customHeight="1">
      <c r="A591" s="6"/>
      <c r="B591" s="6"/>
      <c r="C591" s="18"/>
      <c r="D591" s="65"/>
      <c r="E591" s="65"/>
      <c r="F591" s="49" t="s">
        <v>153</v>
      </c>
      <c r="G591" s="51" t="s">
        <v>14</v>
      </c>
      <c r="H591" s="51">
        <v>40</v>
      </c>
      <c r="I591" s="51">
        <v>75</v>
      </c>
      <c r="J591" s="68">
        <f t="shared" si="65"/>
        <v>187.5</v>
      </c>
      <c r="K591" s="104"/>
    </row>
    <row r="592" spans="1:10" s="29" customFormat="1" ht="60.75" customHeight="1">
      <c r="A592" s="6"/>
      <c r="B592" s="6"/>
      <c r="C592" s="18"/>
      <c r="D592" s="65"/>
      <c r="E592" s="65"/>
      <c r="F592" s="49" t="s">
        <v>154</v>
      </c>
      <c r="G592" s="51" t="s">
        <v>14</v>
      </c>
      <c r="H592" s="54">
        <v>100</v>
      </c>
      <c r="I592" s="51">
        <v>100</v>
      </c>
      <c r="J592" s="54">
        <f t="shared" si="65"/>
        <v>100</v>
      </c>
    </row>
    <row r="593" spans="1:10" s="29" customFormat="1" ht="72.75" customHeight="1">
      <c r="A593" s="6"/>
      <c r="B593" s="6"/>
      <c r="C593" s="18"/>
      <c r="D593" s="65"/>
      <c r="E593" s="65"/>
      <c r="F593" s="49" t="s">
        <v>164</v>
      </c>
      <c r="G593" s="51" t="s">
        <v>14</v>
      </c>
      <c r="H593" s="54">
        <v>45</v>
      </c>
      <c r="I593" s="51">
        <v>50</v>
      </c>
      <c r="J593" s="54">
        <f t="shared" si="65"/>
        <v>111.11111111111111</v>
      </c>
    </row>
    <row r="594" spans="1:10" s="29" customFormat="1" ht="86.25" customHeight="1">
      <c r="A594" s="6"/>
      <c r="B594" s="6"/>
      <c r="C594" s="18"/>
      <c r="D594" s="65"/>
      <c r="E594" s="65"/>
      <c r="F594" s="49" t="s">
        <v>156</v>
      </c>
      <c r="G594" s="51" t="s">
        <v>14</v>
      </c>
      <c r="H594" s="54">
        <v>50</v>
      </c>
      <c r="I594" s="51">
        <v>100</v>
      </c>
      <c r="J594" s="54">
        <f t="shared" si="65"/>
        <v>200</v>
      </c>
    </row>
    <row r="595" spans="1:10" s="29" customFormat="1" ht="55.5" customHeight="1">
      <c r="A595" s="6"/>
      <c r="B595" s="6"/>
      <c r="C595" s="18"/>
      <c r="D595" s="65"/>
      <c r="E595" s="65"/>
      <c r="F595" s="49" t="s">
        <v>157</v>
      </c>
      <c r="G595" s="51" t="s">
        <v>14</v>
      </c>
      <c r="H595" s="54">
        <v>40</v>
      </c>
      <c r="I595" s="51">
        <v>64</v>
      </c>
      <c r="J595" s="54">
        <f t="shared" si="65"/>
        <v>160</v>
      </c>
    </row>
    <row r="596" spans="1:10" s="29" customFormat="1" ht="55.5" customHeight="1">
      <c r="A596" s="6"/>
      <c r="B596" s="6"/>
      <c r="C596" s="18"/>
      <c r="D596" s="65"/>
      <c r="E596" s="65"/>
      <c r="F596" s="49" t="s">
        <v>158</v>
      </c>
      <c r="G596" s="51" t="s">
        <v>14</v>
      </c>
      <c r="H596" s="54">
        <v>100</v>
      </c>
      <c r="I596" s="51">
        <v>0</v>
      </c>
      <c r="J596" s="54">
        <f t="shared" si="65"/>
        <v>0</v>
      </c>
    </row>
    <row r="597" spans="1:10" s="29" customFormat="1" ht="33" customHeight="1">
      <c r="A597" s="6"/>
      <c r="B597" s="6"/>
      <c r="C597" s="18"/>
      <c r="D597" s="65"/>
      <c r="E597" s="65"/>
      <c r="F597" s="49" t="s">
        <v>159</v>
      </c>
      <c r="G597" s="51" t="s">
        <v>14</v>
      </c>
      <c r="H597" s="54">
        <v>90</v>
      </c>
      <c r="I597" s="51">
        <v>96</v>
      </c>
      <c r="J597" s="54">
        <f t="shared" si="65"/>
        <v>106.66666666666667</v>
      </c>
    </row>
    <row r="598" spans="1:11" s="29" customFormat="1" ht="52.5" customHeight="1">
      <c r="A598" s="6"/>
      <c r="B598" s="6"/>
      <c r="C598" s="18"/>
      <c r="D598" s="65"/>
      <c r="E598" s="65"/>
      <c r="F598" s="49" t="s">
        <v>160</v>
      </c>
      <c r="G598" s="51" t="s">
        <v>14</v>
      </c>
      <c r="H598" s="54">
        <v>100</v>
      </c>
      <c r="I598" s="51">
        <v>100</v>
      </c>
      <c r="J598" s="54">
        <f t="shared" si="65"/>
        <v>100</v>
      </c>
      <c r="K598" s="104"/>
    </row>
    <row r="599" spans="1:10" s="21" customFormat="1" ht="156.75" customHeight="1">
      <c r="A599" s="8" t="s">
        <v>132</v>
      </c>
      <c r="B599" s="18" t="s">
        <v>12</v>
      </c>
      <c r="C599" s="18">
        <v>17</v>
      </c>
      <c r="D599" s="65">
        <v>17</v>
      </c>
      <c r="E599" s="76">
        <f>D599/C599*100</f>
        <v>100</v>
      </c>
      <c r="F599" s="49" t="s">
        <v>162</v>
      </c>
      <c r="G599" s="51" t="s">
        <v>14</v>
      </c>
      <c r="H599" s="51">
        <v>100</v>
      </c>
      <c r="I599" s="51">
        <v>100</v>
      </c>
      <c r="J599" s="51">
        <f aca="true" t="shared" si="66" ref="J599:J609">I599/H599*100</f>
        <v>100</v>
      </c>
    </row>
    <row r="600" spans="1:10" s="29" customFormat="1" ht="75.75" customHeight="1">
      <c r="A600" s="6"/>
      <c r="B600" s="6"/>
      <c r="C600" s="18"/>
      <c r="D600" s="65"/>
      <c r="E600" s="65"/>
      <c r="F600" s="49" t="s">
        <v>150</v>
      </c>
      <c r="G600" s="51" t="s">
        <v>14</v>
      </c>
      <c r="H600" s="51">
        <v>80</v>
      </c>
      <c r="I600" s="51">
        <v>70</v>
      </c>
      <c r="J600" s="51">
        <f t="shared" si="66"/>
        <v>87.5</v>
      </c>
    </row>
    <row r="601" spans="1:10" s="29" customFormat="1" ht="76.5" customHeight="1">
      <c r="A601" s="6"/>
      <c r="B601" s="6"/>
      <c r="C601" s="18"/>
      <c r="D601" s="65"/>
      <c r="E601" s="65"/>
      <c r="F601" s="49" t="s">
        <v>163</v>
      </c>
      <c r="G601" s="51" t="s">
        <v>14</v>
      </c>
      <c r="H601" s="51">
        <v>100</v>
      </c>
      <c r="I601" s="51">
        <v>100</v>
      </c>
      <c r="J601" s="51">
        <f t="shared" si="66"/>
        <v>100</v>
      </c>
    </row>
    <row r="602" spans="1:11" s="29" customFormat="1" ht="85.5" customHeight="1">
      <c r="A602" s="6"/>
      <c r="B602" s="6"/>
      <c r="C602" s="18"/>
      <c r="D602" s="65"/>
      <c r="E602" s="65"/>
      <c r="F602" s="49" t="s">
        <v>153</v>
      </c>
      <c r="G602" s="51" t="s">
        <v>14</v>
      </c>
      <c r="H602" s="51">
        <v>40</v>
      </c>
      <c r="I602" s="51">
        <v>20</v>
      </c>
      <c r="J602" s="68">
        <f t="shared" si="66"/>
        <v>50</v>
      </c>
      <c r="K602" s="104"/>
    </row>
    <row r="603" spans="1:10" s="29" customFormat="1" ht="60.75" customHeight="1">
      <c r="A603" s="6"/>
      <c r="B603" s="6"/>
      <c r="C603" s="18"/>
      <c r="D603" s="65"/>
      <c r="E603" s="65"/>
      <c r="F603" s="49" t="s">
        <v>154</v>
      </c>
      <c r="G603" s="51" t="s">
        <v>14</v>
      </c>
      <c r="H603" s="54">
        <v>100</v>
      </c>
      <c r="I603" s="51">
        <v>100</v>
      </c>
      <c r="J603" s="54">
        <f t="shared" si="66"/>
        <v>100</v>
      </c>
    </row>
    <row r="604" spans="1:10" s="29" customFormat="1" ht="72.75" customHeight="1">
      <c r="A604" s="6"/>
      <c r="B604" s="6"/>
      <c r="C604" s="18"/>
      <c r="D604" s="65"/>
      <c r="E604" s="65"/>
      <c r="F604" s="49" t="s">
        <v>164</v>
      </c>
      <c r="G604" s="51" t="s">
        <v>14</v>
      </c>
      <c r="H604" s="54">
        <v>45</v>
      </c>
      <c r="I604" s="51">
        <v>35</v>
      </c>
      <c r="J604" s="54">
        <f t="shared" si="66"/>
        <v>77.77777777777779</v>
      </c>
    </row>
    <row r="605" spans="1:10" s="29" customFormat="1" ht="86.25" customHeight="1">
      <c r="A605" s="6"/>
      <c r="B605" s="6"/>
      <c r="C605" s="18"/>
      <c r="D605" s="65"/>
      <c r="E605" s="65"/>
      <c r="F605" s="49" t="s">
        <v>156</v>
      </c>
      <c r="G605" s="51" t="s">
        <v>14</v>
      </c>
      <c r="H605" s="54">
        <v>50</v>
      </c>
      <c r="I605" s="51">
        <v>20</v>
      </c>
      <c r="J605" s="54">
        <f t="shared" si="66"/>
        <v>40</v>
      </c>
    </row>
    <row r="606" spans="1:10" s="29" customFormat="1" ht="55.5" customHeight="1">
      <c r="A606" s="6"/>
      <c r="B606" s="6"/>
      <c r="C606" s="18"/>
      <c r="D606" s="65"/>
      <c r="E606" s="65"/>
      <c r="F606" s="49" t="s">
        <v>157</v>
      </c>
      <c r="G606" s="51" t="s">
        <v>14</v>
      </c>
      <c r="H606" s="54">
        <v>40</v>
      </c>
      <c r="I606" s="51">
        <v>40</v>
      </c>
      <c r="J606" s="54">
        <f t="shared" si="66"/>
        <v>100</v>
      </c>
    </row>
    <row r="607" spans="1:10" s="29" customFormat="1" ht="55.5" customHeight="1">
      <c r="A607" s="6"/>
      <c r="B607" s="6"/>
      <c r="C607" s="18"/>
      <c r="D607" s="65"/>
      <c r="E607" s="65"/>
      <c r="F607" s="49" t="s">
        <v>158</v>
      </c>
      <c r="G607" s="51" t="s">
        <v>14</v>
      </c>
      <c r="H607" s="54">
        <v>100</v>
      </c>
      <c r="I607" s="51">
        <v>100</v>
      </c>
      <c r="J607" s="54">
        <f t="shared" si="66"/>
        <v>100</v>
      </c>
    </row>
    <row r="608" spans="1:10" s="29" customFormat="1" ht="33" customHeight="1">
      <c r="A608" s="6"/>
      <c r="B608" s="6"/>
      <c r="C608" s="18"/>
      <c r="D608" s="65"/>
      <c r="E608" s="65"/>
      <c r="F608" s="49" t="s">
        <v>159</v>
      </c>
      <c r="G608" s="51" t="s">
        <v>14</v>
      </c>
      <c r="H608" s="54">
        <v>90</v>
      </c>
      <c r="I608" s="51">
        <v>90</v>
      </c>
      <c r="J608" s="54">
        <f t="shared" si="66"/>
        <v>100</v>
      </c>
    </row>
    <row r="609" spans="1:11" s="29" customFormat="1" ht="52.5" customHeight="1">
      <c r="A609" s="6"/>
      <c r="B609" s="6"/>
      <c r="C609" s="18"/>
      <c r="D609" s="65"/>
      <c r="E609" s="65"/>
      <c r="F609" s="49" t="s">
        <v>160</v>
      </c>
      <c r="G609" s="51" t="s">
        <v>14</v>
      </c>
      <c r="H609" s="54">
        <v>100</v>
      </c>
      <c r="I609" s="51">
        <v>100</v>
      </c>
      <c r="J609" s="54">
        <f t="shared" si="66"/>
        <v>100</v>
      </c>
      <c r="K609" s="104"/>
    </row>
    <row r="610" spans="1:10" s="21" customFormat="1" ht="156.75" customHeight="1">
      <c r="A610" s="8" t="s">
        <v>173</v>
      </c>
      <c r="B610" s="18" t="s">
        <v>12</v>
      </c>
      <c r="C610" s="18">
        <v>44</v>
      </c>
      <c r="D610" s="65">
        <v>47</v>
      </c>
      <c r="E610" s="76">
        <f>D610/C610*100</f>
        <v>106.81818181818181</v>
      </c>
      <c r="F610" s="49" t="s">
        <v>162</v>
      </c>
      <c r="G610" s="51" t="s">
        <v>14</v>
      </c>
      <c r="H610" s="51">
        <v>100</v>
      </c>
      <c r="I610" s="51">
        <v>100</v>
      </c>
      <c r="J610" s="51">
        <f aca="true" t="shared" si="67" ref="J610:J623">I610/H610*100</f>
        <v>100</v>
      </c>
    </row>
    <row r="611" spans="1:10" s="29" customFormat="1" ht="75.75" customHeight="1">
      <c r="A611" s="6"/>
      <c r="B611" s="6"/>
      <c r="C611" s="18"/>
      <c r="D611" s="65"/>
      <c r="E611" s="65"/>
      <c r="F611" s="49" t="s">
        <v>150</v>
      </c>
      <c r="G611" s="51" t="s">
        <v>14</v>
      </c>
      <c r="H611" s="51">
        <v>80</v>
      </c>
      <c r="I611" s="51">
        <v>82</v>
      </c>
      <c r="J611" s="51">
        <f t="shared" si="67"/>
        <v>102.49999999999999</v>
      </c>
    </row>
    <row r="612" spans="1:10" s="29" customFormat="1" ht="76.5" customHeight="1">
      <c r="A612" s="6"/>
      <c r="B612" s="6"/>
      <c r="C612" s="18"/>
      <c r="D612" s="65"/>
      <c r="E612" s="65"/>
      <c r="F612" s="49" t="s">
        <v>163</v>
      </c>
      <c r="G612" s="51" t="s">
        <v>14</v>
      </c>
      <c r="H612" s="51">
        <v>100</v>
      </c>
      <c r="I612" s="51">
        <v>100</v>
      </c>
      <c r="J612" s="51">
        <f t="shared" si="67"/>
        <v>100</v>
      </c>
    </row>
    <row r="613" spans="1:11" s="29" customFormat="1" ht="85.5" customHeight="1">
      <c r="A613" s="6"/>
      <c r="B613" s="6"/>
      <c r="C613" s="18"/>
      <c r="D613" s="65"/>
      <c r="E613" s="65"/>
      <c r="F613" s="49" t="s">
        <v>153</v>
      </c>
      <c r="G613" s="51" t="s">
        <v>14</v>
      </c>
      <c r="H613" s="51">
        <v>40</v>
      </c>
      <c r="I613" s="51">
        <v>48</v>
      </c>
      <c r="J613" s="68">
        <f t="shared" si="67"/>
        <v>120</v>
      </c>
      <c r="K613" s="104"/>
    </row>
    <row r="614" spans="1:10" s="29" customFormat="1" ht="60.75" customHeight="1">
      <c r="A614" s="6"/>
      <c r="B614" s="6"/>
      <c r="C614" s="18"/>
      <c r="D614" s="65"/>
      <c r="E614" s="65"/>
      <c r="F614" s="49" t="s">
        <v>154</v>
      </c>
      <c r="G614" s="51" t="s">
        <v>14</v>
      </c>
      <c r="H614" s="54">
        <v>100</v>
      </c>
      <c r="I614" s="51">
        <v>100</v>
      </c>
      <c r="J614" s="54">
        <f t="shared" si="67"/>
        <v>100</v>
      </c>
    </row>
    <row r="615" spans="1:10" s="29" customFormat="1" ht="72.75" customHeight="1">
      <c r="A615" s="6"/>
      <c r="B615" s="6"/>
      <c r="C615" s="18"/>
      <c r="D615" s="65"/>
      <c r="E615" s="65"/>
      <c r="F615" s="49" t="s">
        <v>164</v>
      </c>
      <c r="G615" s="51" t="s">
        <v>14</v>
      </c>
      <c r="H615" s="54">
        <v>45</v>
      </c>
      <c r="I615" s="51">
        <v>50</v>
      </c>
      <c r="J615" s="54">
        <f t="shared" si="67"/>
        <v>111.11111111111111</v>
      </c>
    </row>
    <row r="616" spans="1:10" s="29" customFormat="1" ht="86.25" customHeight="1">
      <c r="A616" s="6"/>
      <c r="B616" s="6"/>
      <c r="C616" s="18"/>
      <c r="D616" s="65"/>
      <c r="E616" s="65"/>
      <c r="F616" s="49" t="s">
        <v>156</v>
      </c>
      <c r="G616" s="51" t="s">
        <v>14</v>
      </c>
      <c r="H616" s="54">
        <v>50</v>
      </c>
      <c r="I616" s="51">
        <v>0</v>
      </c>
      <c r="J616" s="54">
        <f t="shared" si="67"/>
        <v>0</v>
      </c>
    </row>
    <row r="617" spans="1:10" s="29" customFormat="1" ht="55.5" customHeight="1">
      <c r="A617" s="6"/>
      <c r="B617" s="6"/>
      <c r="C617" s="18"/>
      <c r="D617" s="65"/>
      <c r="E617" s="65"/>
      <c r="F617" s="49" t="s">
        <v>157</v>
      </c>
      <c r="G617" s="51" t="s">
        <v>14</v>
      </c>
      <c r="H617" s="54">
        <v>40</v>
      </c>
      <c r="I617" s="51">
        <v>76</v>
      </c>
      <c r="J617" s="54">
        <f t="shared" si="67"/>
        <v>190</v>
      </c>
    </row>
    <row r="618" spans="1:10" s="29" customFormat="1" ht="55.5" customHeight="1">
      <c r="A618" s="6"/>
      <c r="B618" s="6"/>
      <c r="C618" s="18"/>
      <c r="D618" s="65"/>
      <c r="E618" s="65"/>
      <c r="F618" s="49" t="s">
        <v>158</v>
      </c>
      <c r="G618" s="51" t="s">
        <v>14</v>
      </c>
      <c r="H618" s="54">
        <v>100</v>
      </c>
      <c r="I618" s="51">
        <v>100</v>
      </c>
      <c r="J618" s="54">
        <f t="shared" si="67"/>
        <v>100</v>
      </c>
    </row>
    <row r="619" spans="1:10" s="29" customFormat="1" ht="33" customHeight="1">
      <c r="A619" s="6"/>
      <c r="B619" s="6"/>
      <c r="C619" s="18"/>
      <c r="D619" s="65"/>
      <c r="E619" s="65"/>
      <c r="F619" s="49" t="s">
        <v>159</v>
      </c>
      <c r="G619" s="51" t="s">
        <v>14</v>
      </c>
      <c r="H619" s="54">
        <v>90</v>
      </c>
      <c r="I619" s="51">
        <v>90</v>
      </c>
      <c r="J619" s="54">
        <f t="shared" si="67"/>
        <v>100</v>
      </c>
    </row>
    <row r="620" spans="1:11" s="29" customFormat="1" ht="52.5" customHeight="1">
      <c r="A620" s="6"/>
      <c r="B620" s="6"/>
      <c r="C620" s="18"/>
      <c r="D620" s="65"/>
      <c r="E620" s="65"/>
      <c r="F620" s="49" t="s">
        <v>160</v>
      </c>
      <c r="G620" s="51" t="s">
        <v>14</v>
      </c>
      <c r="H620" s="54">
        <v>100</v>
      </c>
      <c r="I620" s="51">
        <v>100</v>
      </c>
      <c r="J620" s="54">
        <f t="shared" si="67"/>
        <v>100</v>
      </c>
      <c r="K620" s="104"/>
    </row>
    <row r="621" spans="1:10" s="21" customFormat="1" ht="112.5" customHeight="1">
      <c r="A621" s="26" t="s">
        <v>181</v>
      </c>
      <c r="B621" s="23" t="s">
        <v>12</v>
      </c>
      <c r="C621" s="23">
        <f>C631+C641+C651+C661+C671+C681+C691+C701+C711+C721+C731</f>
        <v>438</v>
      </c>
      <c r="D621" s="23">
        <f>D631+D641+D651+D661+D671+D681+D691+D701+D711+D721+D731</f>
        <v>420</v>
      </c>
      <c r="E621" s="25">
        <f>D621/C621*100</f>
        <v>95.8904109589041</v>
      </c>
      <c r="F621" s="38" t="s">
        <v>151</v>
      </c>
      <c r="G621" s="24" t="s">
        <v>14</v>
      </c>
      <c r="H621" s="24">
        <f>(H631+H641+H651+H661+H671+H681+H691+H701+H711+H721+H731)/11</f>
        <v>100</v>
      </c>
      <c r="I621" s="28">
        <f>(I631+I641+I651+I661+I671+I681+I691+I701+I711+I721+I731)/11</f>
        <v>90.9090909090909</v>
      </c>
      <c r="J621" s="28">
        <f t="shared" si="67"/>
        <v>90.9090909090909</v>
      </c>
    </row>
    <row r="622" spans="1:10" s="29" customFormat="1" ht="69.75" customHeight="1">
      <c r="A622" s="23"/>
      <c r="B622" s="23"/>
      <c r="C622" s="23"/>
      <c r="D622" s="23"/>
      <c r="E622" s="23"/>
      <c r="F622" s="38" t="s">
        <v>150</v>
      </c>
      <c r="G622" s="24" t="s">
        <v>14</v>
      </c>
      <c r="H622" s="24">
        <f aca="true" t="shared" si="68" ref="H622:I630">(H632+H642+H652+H662+H672+H682+H692+H702+H712+H722+H732)/11</f>
        <v>80</v>
      </c>
      <c r="I622" s="28">
        <f t="shared" si="68"/>
        <v>80.54545454545455</v>
      </c>
      <c r="J622" s="28">
        <f t="shared" si="67"/>
        <v>100.68181818181819</v>
      </c>
    </row>
    <row r="623" spans="1:10" s="29" customFormat="1" ht="65.25" customHeight="1">
      <c r="A623" s="23"/>
      <c r="B623" s="23"/>
      <c r="C623" s="23"/>
      <c r="D623" s="23"/>
      <c r="E623" s="23"/>
      <c r="F623" s="38" t="s">
        <v>152</v>
      </c>
      <c r="G623" s="24" t="s">
        <v>14</v>
      </c>
      <c r="H623" s="24">
        <f t="shared" si="68"/>
        <v>100</v>
      </c>
      <c r="I623" s="28">
        <f t="shared" si="68"/>
        <v>90.63636363636364</v>
      </c>
      <c r="J623" s="28">
        <f t="shared" si="67"/>
        <v>90.63636363636364</v>
      </c>
    </row>
    <row r="624" spans="1:10" s="29" customFormat="1" ht="77.25" customHeight="1">
      <c r="A624" s="23"/>
      <c r="B624" s="23"/>
      <c r="C624" s="23"/>
      <c r="D624" s="23"/>
      <c r="E624" s="23"/>
      <c r="F624" s="38" t="s">
        <v>153</v>
      </c>
      <c r="G624" s="24" t="s">
        <v>14</v>
      </c>
      <c r="H624" s="24">
        <f t="shared" si="68"/>
        <v>40</v>
      </c>
      <c r="I624" s="28">
        <f t="shared" si="68"/>
        <v>43.81818181818182</v>
      </c>
      <c r="J624" s="28">
        <f>I624/H624*100</f>
        <v>109.54545454545455</v>
      </c>
    </row>
    <row r="625" spans="1:10" s="29" customFormat="1" ht="80.25" customHeight="1">
      <c r="A625" s="23"/>
      <c r="B625" s="23"/>
      <c r="C625" s="23"/>
      <c r="D625" s="23"/>
      <c r="E625" s="23"/>
      <c r="F625" s="38" t="s">
        <v>179</v>
      </c>
      <c r="G625" s="24" t="s">
        <v>14</v>
      </c>
      <c r="H625" s="24">
        <f t="shared" si="68"/>
        <v>50</v>
      </c>
      <c r="I625" s="28">
        <f t="shared" si="68"/>
        <v>50</v>
      </c>
      <c r="J625" s="28">
        <f>I625/H625*100</f>
        <v>100</v>
      </c>
    </row>
    <row r="626" spans="1:10" s="29" customFormat="1" ht="49.5" customHeight="1">
      <c r="A626" s="23"/>
      <c r="B626" s="23"/>
      <c r="C626" s="23"/>
      <c r="D626" s="23"/>
      <c r="E626" s="23"/>
      <c r="F626" s="38" t="s">
        <v>180</v>
      </c>
      <c r="G626" s="24" t="s">
        <v>14</v>
      </c>
      <c r="H626" s="24">
        <f t="shared" si="68"/>
        <v>40</v>
      </c>
      <c r="I626" s="28">
        <f t="shared" si="68"/>
        <v>49.27272727272727</v>
      </c>
      <c r="J626" s="28">
        <f aca="true" t="shared" si="69" ref="J626:J640">I626/H626*100</f>
        <v>123.18181818181819</v>
      </c>
    </row>
    <row r="627" spans="1:10" s="29" customFormat="1" ht="55.5" customHeight="1">
      <c r="A627" s="23"/>
      <c r="B627" s="23"/>
      <c r="C627" s="23"/>
      <c r="D627" s="23"/>
      <c r="E627" s="23"/>
      <c r="F627" s="38" t="s">
        <v>174</v>
      </c>
      <c r="G627" s="24" t="s">
        <v>14</v>
      </c>
      <c r="H627" s="24">
        <f t="shared" si="68"/>
        <v>100</v>
      </c>
      <c r="I627" s="28">
        <f t="shared" si="68"/>
        <v>90.9090909090909</v>
      </c>
      <c r="J627" s="28">
        <f t="shared" si="69"/>
        <v>90.9090909090909</v>
      </c>
    </row>
    <row r="628" spans="1:10" s="29" customFormat="1" ht="66" customHeight="1">
      <c r="A628" s="23"/>
      <c r="B628" s="23"/>
      <c r="C628" s="23"/>
      <c r="D628" s="23"/>
      <c r="E628" s="23"/>
      <c r="F628" s="38" t="s">
        <v>175</v>
      </c>
      <c r="G628" s="24" t="s">
        <v>14</v>
      </c>
      <c r="H628" s="24">
        <f t="shared" si="68"/>
        <v>80</v>
      </c>
      <c r="I628" s="28">
        <f t="shared" si="68"/>
        <v>67.9090909090909</v>
      </c>
      <c r="J628" s="28">
        <f t="shared" si="69"/>
        <v>84.88636363636364</v>
      </c>
    </row>
    <row r="629" spans="1:10" s="29" customFormat="1" ht="29.25" customHeight="1">
      <c r="A629" s="23"/>
      <c r="B629" s="23"/>
      <c r="C629" s="23"/>
      <c r="D629" s="23"/>
      <c r="E629" s="23"/>
      <c r="F629" s="38" t="s">
        <v>176</v>
      </c>
      <c r="G629" s="24" t="s">
        <v>14</v>
      </c>
      <c r="H629" s="24">
        <f t="shared" si="68"/>
        <v>70</v>
      </c>
      <c r="I629" s="28">
        <f t="shared" si="68"/>
        <v>69.72727272727273</v>
      </c>
      <c r="J629" s="28">
        <f t="shared" si="69"/>
        <v>99.61038961038962</v>
      </c>
    </row>
    <row r="630" spans="1:10" s="29" customFormat="1" ht="58.5" customHeight="1">
      <c r="A630" s="23"/>
      <c r="B630" s="23"/>
      <c r="C630" s="23"/>
      <c r="D630" s="23"/>
      <c r="E630" s="23"/>
      <c r="F630" s="38" t="s">
        <v>177</v>
      </c>
      <c r="G630" s="24" t="s">
        <v>14</v>
      </c>
      <c r="H630" s="24">
        <f t="shared" si="68"/>
        <v>100</v>
      </c>
      <c r="I630" s="28">
        <f t="shared" si="68"/>
        <v>90.9090909090909</v>
      </c>
      <c r="J630" s="28">
        <f t="shared" si="69"/>
        <v>90.9090909090909</v>
      </c>
    </row>
    <row r="631" spans="1:11" s="21" customFormat="1" ht="145.5" customHeight="1">
      <c r="A631" s="8" t="s">
        <v>161</v>
      </c>
      <c r="B631" s="18" t="s">
        <v>12</v>
      </c>
      <c r="C631" s="18">
        <v>19</v>
      </c>
      <c r="D631" s="65">
        <v>11</v>
      </c>
      <c r="E631" s="76">
        <f>D631/C631*100</f>
        <v>57.89473684210527</v>
      </c>
      <c r="F631" s="49" t="s">
        <v>151</v>
      </c>
      <c r="G631" s="51" t="s">
        <v>14</v>
      </c>
      <c r="H631" s="51">
        <v>100</v>
      </c>
      <c r="I631" s="51">
        <v>100</v>
      </c>
      <c r="J631" s="51">
        <f t="shared" si="69"/>
        <v>100</v>
      </c>
      <c r="K631" s="105" t="s">
        <v>178</v>
      </c>
    </row>
    <row r="632" spans="1:10" s="29" customFormat="1" ht="75.75" customHeight="1">
      <c r="A632" s="6"/>
      <c r="B632" s="6"/>
      <c r="C632" s="18"/>
      <c r="D632" s="65"/>
      <c r="E632" s="65"/>
      <c r="F632" s="49" t="s">
        <v>150</v>
      </c>
      <c r="G632" s="51" t="s">
        <v>14</v>
      </c>
      <c r="H632" s="51">
        <v>80</v>
      </c>
      <c r="I632" s="51">
        <v>90</v>
      </c>
      <c r="J632" s="51">
        <f t="shared" si="69"/>
        <v>112.5</v>
      </c>
    </row>
    <row r="633" spans="1:10" s="29" customFormat="1" ht="76.5" customHeight="1">
      <c r="A633" s="6"/>
      <c r="B633" s="6"/>
      <c r="C633" s="18"/>
      <c r="D633" s="65"/>
      <c r="E633" s="65"/>
      <c r="F633" s="49" t="s">
        <v>152</v>
      </c>
      <c r="G633" s="51" t="s">
        <v>14</v>
      </c>
      <c r="H633" s="51">
        <v>100</v>
      </c>
      <c r="I633" s="51">
        <v>100</v>
      </c>
      <c r="J633" s="51">
        <f t="shared" si="69"/>
        <v>100</v>
      </c>
    </row>
    <row r="634" spans="1:10" s="29" customFormat="1" ht="85.5" customHeight="1">
      <c r="A634" s="6"/>
      <c r="B634" s="6"/>
      <c r="C634" s="18"/>
      <c r="D634" s="65"/>
      <c r="E634" s="65"/>
      <c r="F634" s="49" t="s">
        <v>153</v>
      </c>
      <c r="G634" s="51" t="s">
        <v>14</v>
      </c>
      <c r="H634" s="51">
        <v>40</v>
      </c>
      <c r="I634" s="51">
        <v>31</v>
      </c>
      <c r="J634" s="68">
        <f t="shared" si="69"/>
        <v>77.5</v>
      </c>
    </row>
    <row r="635" spans="1:10" s="29" customFormat="1" ht="87.75" customHeight="1">
      <c r="A635" s="6"/>
      <c r="B635" s="6"/>
      <c r="C635" s="18"/>
      <c r="D635" s="65"/>
      <c r="E635" s="65"/>
      <c r="F635" s="49" t="s">
        <v>179</v>
      </c>
      <c r="G635" s="51" t="s">
        <v>14</v>
      </c>
      <c r="H635" s="54">
        <v>50</v>
      </c>
      <c r="I635" s="51">
        <v>100</v>
      </c>
      <c r="J635" s="54">
        <f t="shared" si="69"/>
        <v>200</v>
      </c>
    </row>
    <row r="636" spans="1:10" s="29" customFormat="1" ht="53.25" customHeight="1">
      <c r="A636" s="6"/>
      <c r="B636" s="6"/>
      <c r="C636" s="18"/>
      <c r="D636" s="65"/>
      <c r="E636" s="65"/>
      <c r="F636" s="49" t="s">
        <v>180</v>
      </c>
      <c r="G636" s="51" t="s">
        <v>14</v>
      </c>
      <c r="H636" s="54">
        <v>40</v>
      </c>
      <c r="I636" s="51">
        <v>92</v>
      </c>
      <c r="J636" s="54">
        <f t="shared" si="69"/>
        <v>229.99999999999997</v>
      </c>
    </row>
    <row r="637" spans="1:10" s="29" customFormat="1" ht="56.25" customHeight="1">
      <c r="A637" s="6"/>
      <c r="B637" s="6"/>
      <c r="C637" s="18"/>
      <c r="D637" s="65"/>
      <c r="E637" s="65"/>
      <c r="F637" s="49" t="s">
        <v>174</v>
      </c>
      <c r="G637" s="51" t="s">
        <v>14</v>
      </c>
      <c r="H637" s="54">
        <v>100</v>
      </c>
      <c r="I637" s="51">
        <v>100</v>
      </c>
      <c r="J637" s="54">
        <f t="shared" si="69"/>
        <v>100</v>
      </c>
    </row>
    <row r="638" spans="1:10" s="29" customFormat="1" ht="64.5" customHeight="1">
      <c r="A638" s="6"/>
      <c r="B638" s="6"/>
      <c r="C638" s="18"/>
      <c r="D638" s="65"/>
      <c r="E638" s="65"/>
      <c r="F638" s="49" t="s">
        <v>175</v>
      </c>
      <c r="G638" s="51" t="s">
        <v>14</v>
      </c>
      <c r="H638" s="54">
        <v>80</v>
      </c>
      <c r="I638" s="51">
        <v>40</v>
      </c>
      <c r="J638" s="54">
        <f t="shared" si="69"/>
        <v>50</v>
      </c>
    </row>
    <row r="639" spans="1:10" s="29" customFormat="1" ht="29.25" customHeight="1">
      <c r="A639" s="6"/>
      <c r="B639" s="6"/>
      <c r="C639" s="18"/>
      <c r="D639" s="65"/>
      <c r="E639" s="65"/>
      <c r="F639" s="49" t="s">
        <v>176</v>
      </c>
      <c r="G639" s="51" t="s">
        <v>14</v>
      </c>
      <c r="H639" s="54">
        <v>70</v>
      </c>
      <c r="I639" s="51">
        <v>70</v>
      </c>
      <c r="J639" s="54">
        <f t="shared" si="69"/>
        <v>100</v>
      </c>
    </row>
    <row r="640" spans="1:10" s="29" customFormat="1" ht="47.25" customHeight="1">
      <c r="A640" s="6"/>
      <c r="B640" s="6"/>
      <c r="C640" s="18"/>
      <c r="D640" s="65"/>
      <c r="E640" s="65"/>
      <c r="F640" s="49" t="s">
        <v>177</v>
      </c>
      <c r="G640" s="51" t="s">
        <v>14</v>
      </c>
      <c r="H640" s="54">
        <v>100</v>
      </c>
      <c r="I640" s="51">
        <v>100</v>
      </c>
      <c r="J640" s="54">
        <f t="shared" si="69"/>
        <v>100</v>
      </c>
    </row>
    <row r="641" spans="1:11" s="21" customFormat="1" ht="145.5" customHeight="1">
      <c r="A641" s="8" t="s">
        <v>165</v>
      </c>
      <c r="B641" s="18" t="s">
        <v>12</v>
      </c>
      <c r="C641" s="18">
        <v>55</v>
      </c>
      <c r="D641" s="65">
        <v>60</v>
      </c>
      <c r="E641" s="76">
        <f>D641/C641*100</f>
        <v>109.09090909090908</v>
      </c>
      <c r="F641" s="49" t="s">
        <v>151</v>
      </c>
      <c r="G641" s="51" t="s">
        <v>14</v>
      </c>
      <c r="H641" s="51">
        <v>100</v>
      </c>
      <c r="I641" s="51">
        <v>100</v>
      </c>
      <c r="J641" s="51">
        <f aca="true" t="shared" si="70" ref="J641:J650">I641/H641*100</f>
        <v>100</v>
      </c>
      <c r="K641" s="105"/>
    </row>
    <row r="642" spans="1:10" s="29" customFormat="1" ht="75.75" customHeight="1">
      <c r="A642" s="6"/>
      <c r="B642" s="6"/>
      <c r="C642" s="18"/>
      <c r="D642" s="65"/>
      <c r="E642" s="65"/>
      <c r="F642" s="49" t="s">
        <v>150</v>
      </c>
      <c r="G642" s="51" t="s">
        <v>14</v>
      </c>
      <c r="H642" s="51">
        <v>80</v>
      </c>
      <c r="I642" s="51">
        <v>93</v>
      </c>
      <c r="J642" s="51">
        <f t="shared" si="70"/>
        <v>116.25000000000001</v>
      </c>
    </row>
    <row r="643" spans="1:10" s="29" customFormat="1" ht="76.5" customHeight="1">
      <c r="A643" s="6"/>
      <c r="B643" s="6"/>
      <c r="C643" s="18"/>
      <c r="D643" s="65"/>
      <c r="E643" s="65"/>
      <c r="F643" s="49" t="s">
        <v>152</v>
      </c>
      <c r="G643" s="51" t="s">
        <v>14</v>
      </c>
      <c r="H643" s="51">
        <v>100</v>
      </c>
      <c r="I643" s="51">
        <v>100</v>
      </c>
      <c r="J643" s="51">
        <f t="shared" si="70"/>
        <v>100</v>
      </c>
    </row>
    <row r="644" spans="1:10" s="29" customFormat="1" ht="85.5" customHeight="1">
      <c r="A644" s="6"/>
      <c r="B644" s="6"/>
      <c r="C644" s="18"/>
      <c r="D644" s="65"/>
      <c r="E644" s="65"/>
      <c r="F644" s="49" t="s">
        <v>153</v>
      </c>
      <c r="G644" s="51" t="s">
        <v>14</v>
      </c>
      <c r="H644" s="51">
        <v>40</v>
      </c>
      <c r="I644" s="51">
        <v>71</v>
      </c>
      <c r="J644" s="68">
        <f t="shared" si="70"/>
        <v>177.5</v>
      </c>
    </row>
    <row r="645" spans="1:10" s="29" customFormat="1" ht="87.75" customHeight="1">
      <c r="A645" s="6"/>
      <c r="B645" s="6"/>
      <c r="C645" s="18"/>
      <c r="D645" s="65"/>
      <c r="E645" s="65"/>
      <c r="F645" s="49" t="s">
        <v>179</v>
      </c>
      <c r="G645" s="51" t="s">
        <v>14</v>
      </c>
      <c r="H645" s="54">
        <v>50</v>
      </c>
      <c r="I645" s="51">
        <v>100</v>
      </c>
      <c r="J645" s="54">
        <f t="shared" si="70"/>
        <v>200</v>
      </c>
    </row>
    <row r="646" spans="1:10" s="29" customFormat="1" ht="53.25" customHeight="1">
      <c r="A646" s="6"/>
      <c r="B646" s="6"/>
      <c r="C646" s="18"/>
      <c r="D646" s="65"/>
      <c r="E646" s="65"/>
      <c r="F646" s="49" t="s">
        <v>180</v>
      </c>
      <c r="G646" s="51" t="s">
        <v>14</v>
      </c>
      <c r="H646" s="54">
        <v>40</v>
      </c>
      <c r="I646" s="51">
        <v>82</v>
      </c>
      <c r="J646" s="54">
        <f t="shared" si="70"/>
        <v>204.99999999999997</v>
      </c>
    </row>
    <row r="647" spans="1:10" s="29" customFormat="1" ht="56.25" customHeight="1">
      <c r="A647" s="6"/>
      <c r="B647" s="6"/>
      <c r="C647" s="18"/>
      <c r="D647" s="65"/>
      <c r="E647" s="65"/>
      <c r="F647" s="49" t="s">
        <v>174</v>
      </c>
      <c r="G647" s="51" t="s">
        <v>14</v>
      </c>
      <c r="H647" s="54">
        <v>100</v>
      </c>
      <c r="I647" s="51">
        <v>100</v>
      </c>
      <c r="J647" s="54">
        <f t="shared" si="70"/>
        <v>100</v>
      </c>
    </row>
    <row r="648" spans="1:10" s="29" customFormat="1" ht="64.5" customHeight="1">
      <c r="A648" s="6"/>
      <c r="B648" s="6"/>
      <c r="C648" s="18"/>
      <c r="D648" s="65"/>
      <c r="E648" s="65"/>
      <c r="F648" s="49" t="s">
        <v>175</v>
      </c>
      <c r="G648" s="51" t="s">
        <v>14</v>
      </c>
      <c r="H648" s="54">
        <v>80</v>
      </c>
      <c r="I648" s="51">
        <v>95</v>
      </c>
      <c r="J648" s="54">
        <f t="shared" si="70"/>
        <v>118.75</v>
      </c>
    </row>
    <row r="649" spans="1:10" s="29" customFormat="1" ht="29.25" customHeight="1">
      <c r="A649" s="6"/>
      <c r="B649" s="6"/>
      <c r="C649" s="18"/>
      <c r="D649" s="65"/>
      <c r="E649" s="65"/>
      <c r="F649" s="49" t="s">
        <v>176</v>
      </c>
      <c r="G649" s="51" t="s">
        <v>14</v>
      </c>
      <c r="H649" s="54">
        <v>70</v>
      </c>
      <c r="I649" s="51">
        <v>96</v>
      </c>
      <c r="J649" s="54">
        <f t="shared" si="70"/>
        <v>137.14285714285714</v>
      </c>
    </row>
    <row r="650" spans="1:10" s="29" customFormat="1" ht="47.25" customHeight="1">
      <c r="A650" s="6"/>
      <c r="B650" s="6"/>
      <c r="C650" s="18"/>
      <c r="D650" s="65"/>
      <c r="E650" s="65"/>
      <c r="F650" s="49" t="s">
        <v>177</v>
      </c>
      <c r="G650" s="51" t="s">
        <v>14</v>
      </c>
      <c r="H650" s="54">
        <v>100</v>
      </c>
      <c r="I650" s="51">
        <v>100</v>
      </c>
      <c r="J650" s="54">
        <f t="shared" si="70"/>
        <v>100</v>
      </c>
    </row>
    <row r="651" spans="1:11" s="21" customFormat="1" ht="145.5" customHeight="1">
      <c r="A651" s="8" t="s">
        <v>49</v>
      </c>
      <c r="B651" s="18" t="s">
        <v>12</v>
      </c>
      <c r="C651" s="18">
        <v>116</v>
      </c>
      <c r="D651" s="65">
        <v>106</v>
      </c>
      <c r="E651" s="76">
        <f>D651/C651*100</f>
        <v>91.37931034482759</v>
      </c>
      <c r="F651" s="49" t="s">
        <v>151</v>
      </c>
      <c r="G651" s="51" t="s">
        <v>14</v>
      </c>
      <c r="H651" s="51">
        <v>100</v>
      </c>
      <c r="I651" s="51">
        <v>100</v>
      </c>
      <c r="J651" s="51">
        <f aca="true" t="shared" si="71" ref="J651:J660">I651/H651*100</f>
        <v>100</v>
      </c>
      <c r="K651" s="105"/>
    </row>
    <row r="652" spans="1:10" s="29" customFormat="1" ht="75.75" customHeight="1">
      <c r="A652" s="6"/>
      <c r="B652" s="6"/>
      <c r="C652" s="18"/>
      <c r="D652" s="65"/>
      <c r="E652" s="65"/>
      <c r="F652" s="49" t="s">
        <v>150</v>
      </c>
      <c r="G652" s="51" t="s">
        <v>14</v>
      </c>
      <c r="H652" s="51">
        <v>80</v>
      </c>
      <c r="I652" s="51">
        <v>100</v>
      </c>
      <c r="J652" s="51">
        <f t="shared" si="71"/>
        <v>125</v>
      </c>
    </row>
    <row r="653" spans="1:10" s="29" customFormat="1" ht="76.5" customHeight="1">
      <c r="A653" s="6"/>
      <c r="B653" s="6"/>
      <c r="C653" s="18"/>
      <c r="D653" s="65"/>
      <c r="E653" s="65"/>
      <c r="F653" s="49" t="s">
        <v>152</v>
      </c>
      <c r="G653" s="51" t="s">
        <v>14</v>
      </c>
      <c r="H653" s="51">
        <v>100</v>
      </c>
      <c r="I653" s="51">
        <v>100</v>
      </c>
      <c r="J653" s="51">
        <f t="shared" si="71"/>
        <v>100</v>
      </c>
    </row>
    <row r="654" spans="1:10" s="29" customFormat="1" ht="85.5" customHeight="1">
      <c r="A654" s="6"/>
      <c r="B654" s="6"/>
      <c r="C654" s="18"/>
      <c r="D654" s="65"/>
      <c r="E654" s="65"/>
      <c r="F654" s="49" t="s">
        <v>153</v>
      </c>
      <c r="G654" s="51" t="s">
        <v>14</v>
      </c>
      <c r="H654" s="51">
        <v>40</v>
      </c>
      <c r="I654" s="51">
        <v>93</v>
      </c>
      <c r="J654" s="68">
        <f t="shared" si="71"/>
        <v>232.50000000000003</v>
      </c>
    </row>
    <row r="655" spans="1:10" s="29" customFormat="1" ht="87.75" customHeight="1">
      <c r="A655" s="6"/>
      <c r="B655" s="6"/>
      <c r="C655" s="18"/>
      <c r="D655" s="65"/>
      <c r="E655" s="65"/>
      <c r="F655" s="49" t="s">
        <v>179</v>
      </c>
      <c r="G655" s="51" t="s">
        <v>14</v>
      </c>
      <c r="H655" s="54">
        <v>50</v>
      </c>
      <c r="I655" s="51">
        <v>100</v>
      </c>
      <c r="J655" s="54">
        <f t="shared" si="71"/>
        <v>200</v>
      </c>
    </row>
    <row r="656" spans="1:10" s="29" customFormat="1" ht="53.25" customHeight="1">
      <c r="A656" s="6"/>
      <c r="B656" s="6"/>
      <c r="C656" s="18"/>
      <c r="D656" s="65"/>
      <c r="E656" s="65"/>
      <c r="F656" s="49" t="s">
        <v>180</v>
      </c>
      <c r="G656" s="51" t="s">
        <v>14</v>
      </c>
      <c r="H656" s="54">
        <v>40</v>
      </c>
      <c r="I656" s="51">
        <v>58</v>
      </c>
      <c r="J656" s="54">
        <f t="shared" si="71"/>
        <v>145</v>
      </c>
    </row>
    <row r="657" spans="1:10" s="29" customFormat="1" ht="56.25" customHeight="1">
      <c r="A657" s="6"/>
      <c r="B657" s="6"/>
      <c r="C657" s="18"/>
      <c r="D657" s="65"/>
      <c r="E657" s="65"/>
      <c r="F657" s="49" t="s">
        <v>174</v>
      </c>
      <c r="G657" s="51" t="s">
        <v>14</v>
      </c>
      <c r="H657" s="54">
        <v>100</v>
      </c>
      <c r="I657" s="51">
        <v>100</v>
      </c>
      <c r="J657" s="54">
        <f t="shared" si="71"/>
        <v>100</v>
      </c>
    </row>
    <row r="658" spans="1:10" s="29" customFormat="1" ht="64.5" customHeight="1">
      <c r="A658" s="6"/>
      <c r="B658" s="6"/>
      <c r="C658" s="18"/>
      <c r="D658" s="65"/>
      <c r="E658" s="65"/>
      <c r="F658" s="49" t="s">
        <v>175</v>
      </c>
      <c r="G658" s="51" t="s">
        <v>14</v>
      </c>
      <c r="H658" s="54">
        <v>80</v>
      </c>
      <c r="I658" s="51">
        <v>81</v>
      </c>
      <c r="J658" s="54">
        <f t="shared" si="71"/>
        <v>101.25</v>
      </c>
    </row>
    <row r="659" spans="1:10" s="29" customFormat="1" ht="29.25" customHeight="1">
      <c r="A659" s="6"/>
      <c r="B659" s="6"/>
      <c r="C659" s="18"/>
      <c r="D659" s="65"/>
      <c r="E659" s="65"/>
      <c r="F659" s="49" t="s">
        <v>176</v>
      </c>
      <c r="G659" s="51" t="s">
        <v>14</v>
      </c>
      <c r="H659" s="54">
        <v>70</v>
      </c>
      <c r="I659" s="51">
        <v>73</v>
      </c>
      <c r="J659" s="54">
        <f t="shared" si="71"/>
        <v>104.28571428571429</v>
      </c>
    </row>
    <row r="660" spans="1:10" s="29" customFormat="1" ht="47.25" customHeight="1">
      <c r="A660" s="6"/>
      <c r="B660" s="6"/>
      <c r="C660" s="18"/>
      <c r="D660" s="65"/>
      <c r="E660" s="65"/>
      <c r="F660" s="49" t="s">
        <v>177</v>
      </c>
      <c r="G660" s="51" t="s">
        <v>14</v>
      </c>
      <c r="H660" s="54">
        <v>100</v>
      </c>
      <c r="I660" s="51">
        <v>100</v>
      </c>
      <c r="J660" s="54">
        <f t="shared" si="71"/>
        <v>100</v>
      </c>
    </row>
    <row r="661" spans="1:11" s="21" customFormat="1" ht="145.5" customHeight="1">
      <c r="A661" s="8" t="s">
        <v>166</v>
      </c>
      <c r="B661" s="18" t="s">
        <v>12</v>
      </c>
      <c r="C661" s="18">
        <v>4</v>
      </c>
      <c r="D661" s="65">
        <v>3</v>
      </c>
      <c r="E661" s="76">
        <f>D661/C661*100</f>
        <v>75</v>
      </c>
      <c r="F661" s="49" t="s">
        <v>151</v>
      </c>
      <c r="G661" s="51" t="s">
        <v>14</v>
      </c>
      <c r="H661" s="51">
        <v>100</v>
      </c>
      <c r="I661" s="51">
        <v>100</v>
      </c>
      <c r="J661" s="51">
        <f aca="true" t="shared" si="72" ref="J661:J670">I661/H661*100</f>
        <v>100</v>
      </c>
      <c r="K661" s="105"/>
    </row>
    <row r="662" spans="1:10" s="29" customFormat="1" ht="75.75" customHeight="1">
      <c r="A662" s="6"/>
      <c r="B662" s="6"/>
      <c r="C662" s="18"/>
      <c r="D662" s="65"/>
      <c r="E662" s="65"/>
      <c r="F662" s="49" t="s">
        <v>150</v>
      </c>
      <c r="G662" s="51" t="s">
        <v>14</v>
      </c>
      <c r="H662" s="51">
        <v>80</v>
      </c>
      <c r="I662" s="51">
        <v>67</v>
      </c>
      <c r="J662" s="51">
        <f t="shared" si="72"/>
        <v>83.75</v>
      </c>
    </row>
    <row r="663" spans="1:10" s="29" customFormat="1" ht="76.5" customHeight="1">
      <c r="A663" s="6"/>
      <c r="B663" s="6"/>
      <c r="C663" s="18"/>
      <c r="D663" s="65"/>
      <c r="E663" s="65"/>
      <c r="F663" s="49" t="s">
        <v>152</v>
      </c>
      <c r="G663" s="51" t="s">
        <v>14</v>
      </c>
      <c r="H663" s="51">
        <v>100</v>
      </c>
      <c r="I663" s="51">
        <v>100</v>
      </c>
      <c r="J663" s="51">
        <f t="shared" si="72"/>
        <v>100</v>
      </c>
    </row>
    <row r="664" spans="1:10" s="29" customFormat="1" ht="85.5" customHeight="1">
      <c r="A664" s="6"/>
      <c r="B664" s="6"/>
      <c r="C664" s="18"/>
      <c r="D664" s="65"/>
      <c r="E664" s="65"/>
      <c r="F664" s="49" t="s">
        <v>153</v>
      </c>
      <c r="G664" s="51" t="s">
        <v>14</v>
      </c>
      <c r="H664" s="51">
        <v>40</v>
      </c>
      <c r="I664" s="51">
        <v>0</v>
      </c>
      <c r="J664" s="68">
        <f t="shared" si="72"/>
        <v>0</v>
      </c>
    </row>
    <row r="665" spans="1:10" s="29" customFormat="1" ht="87.75" customHeight="1">
      <c r="A665" s="6"/>
      <c r="B665" s="6"/>
      <c r="C665" s="18"/>
      <c r="D665" s="65"/>
      <c r="E665" s="65"/>
      <c r="F665" s="49" t="s">
        <v>179</v>
      </c>
      <c r="G665" s="51" t="s">
        <v>14</v>
      </c>
      <c r="H665" s="54">
        <v>50</v>
      </c>
      <c r="I665" s="51">
        <v>0</v>
      </c>
      <c r="J665" s="54">
        <f t="shared" si="72"/>
        <v>0</v>
      </c>
    </row>
    <row r="666" spans="1:10" s="29" customFormat="1" ht="53.25" customHeight="1">
      <c r="A666" s="6"/>
      <c r="B666" s="6"/>
      <c r="C666" s="18"/>
      <c r="D666" s="65"/>
      <c r="E666" s="65"/>
      <c r="F666" s="49" t="s">
        <v>180</v>
      </c>
      <c r="G666" s="51" t="s">
        <v>14</v>
      </c>
      <c r="H666" s="54">
        <v>40</v>
      </c>
      <c r="I666" s="51">
        <v>40</v>
      </c>
      <c r="J666" s="54">
        <f t="shared" si="72"/>
        <v>100</v>
      </c>
    </row>
    <row r="667" spans="1:10" s="29" customFormat="1" ht="56.25" customHeight="1">
      <c r="A667" s="6"/>
      <c r="B667" s="6"/>
      <c r="C667" s="18"/>
      <c r="D667" s="65"/>
      <c r="E667" s="65"/>
      <c r="F667" s="49" t="s">
        <v>174</v>
      </c>
      <c r="G667" s="51" t="s">
        <v>14</v>
      </c>
      <c r="H667" s="54">
        <v>100</v>
      </c>
      <c r="I667" s="51">
        <v>100</v>
      </c>
      <c r="J667" s="54">
        <f t="shared" si="72"/>
        <v>100</v>
      </c>
    </row>
    <row r="668" spans="1:10" s="29" customFormat="1" ht="64.5" customHeight="1">
      <c r="A668" s="6"/>
      <c r="B668" s="6"/>
      <c r="C668" s="18"/>
      <c r="D668" s="65"/>
      <c r="E668" s="65"/>
      <c r="F668" s="49" t="s">
        <v>175</v>
      </c>
      <c r="G668" s="51" t="s">
        <v>14</v>
      </c>
      <c r="H668" s="54">
        <v>80</v>
      </c>
      <c r="I668" s="51">
        <v>50</v>
      </c>
      <c r="J668" s="54">
        <f t="shared" si="72"/>
        <v>62.5</v>
      </c>
    </row>
    <row r="669" spans="1:10" s="29" customFormat="1" ht="29.25" customHeight="1">
      <c r="A669" s="6"/>
      <c r="B669" s="6"/>
      <c r="C669" s="18"/>
      <c r="D669" s="65"/>
      <c r="E669" s="65"/>
      <c r="F669" s="49" t="s">
        <v>176</v>
      </c>
      <c r="G669" s="51" t="s">
        <v>14</v>
      </c>
      <c r="H669" s="54">
        <v>70</v>
      </c>
      <c r="I669" s="51">
        <v>100</v>
      </c>
      <c r="J669" s="54">
        <f t="shared" si="72"/>
        <v>142.85714285714286</v>
      </c>
    </row>
    <row r="670" spans="1:10" s="29" customFormat="1" ht="47.25" customHeight="1">
      <c r="A670" s="6"/>
      <c r="B670" s="6"/>
      <c r="C670" s="18"/>
      <c r="D670" s="65"/>
      <c r="E670" s="65"/>
      <c r="F670" s="49" t="s">
        <v>177</v>
      </c>
      <c r="G670" s="51" t="s">
        <v>14</v>
      </c>
      <c r="H670" s="54">
        <v>100</v>
      </c>
      <c r="I670" s="51">
        <v>100</v>
      </c>
      <c r="J670" s="54">
        <f t="shared" si="72"/>
        <v>100</v>
      </c>
    </row>
    <row r="671" spans="1:11" s="21" customFormat="1" ht="145.5" customHeight="1">
      <c r="A671" s="8" t="s">
        <v>44</v>
      </c>
      <c r="B671" s="18" t="s">
        <v>12</v>
      </c>
      <c r="C671" s="18">
        <v>36</v>
      </c>
      <c r="D671" s="65">
        <v>34</v>
      </c>
      <c r="E671" s="76">
        <f>D671/C671*100</f>
        <v>94.44444444444444</v>
      </c>
      <c r="F671" s="49" t="s">
        <v>151</v>
      </c>
      <c r="G671" s="51" t="s">
        <v>14</v>
      </c>
      <c r="H671" s="51">
        <v>100</v>
      </c>
      <c r="I671" s="51">
        <v>100</v>
      </c>
      <c r="J671" s="51">
        <f aca="true" t="shared" si="73" ref="J671:J680">I671/H671*100</f>
        <v>100</v>
      </c>
      <c r="K671" s="105"/>
    </row>
    <row r="672" spans="1:10" s="29" customFormat="1" ht="75.75" customHeight="1">
      <c r="A672" s="6"/>
      <c r="B672" s="6"/>
      <c r="C672" s="18"/>
      <c r="D672" s="65"/>
      <c r="E672" s="65"/>
      <c r="F672" s="49" t="s">
        <v>150</v>
      </c>
      <c r="G672" s="51" t="s">
        <v>14</v>
      </c>
      <c r="H672" s="51">
        <v>80</v>
      </c>
      <c r="I672" s="51">
        <v>100</v>
      </c>
      <c r="J672" s="51">
        <f t="shared" si="73"/>
        <v>125</v>
      </c>
    </row>
    <row r="673" spans="1:10" s="29" customFormat="1" ht="76.5" customHeight="1">
      <c r="A673" s="6"/>
      <c r="B673" s="6"/>
      <c r="C673" s="18"/>
      <c r="D673" s="65"/>
      <c r="E673" s="65"/>
      <c r="F673" s="49" t="s">
        <v>152</v>
      </c>
      <c r="G673" s="51" t="s">
        <v>14</v>
      </c>
      <c r="H673" s="51">
        <v>100</v>
      </c>
      <c r="I673" s="51">
        <v>100</v>
      </c>
      <c r="J673" s="51">
        <f t="shared" si="73"/>
        <v>100</v>
      </c>
    </row>
    <row r="674" spans="1:10" s="29" customFormat="1" ht="85.5" customHeight="1">
      <c r="A674" s="6"/>
      <c r="B674" s="6"/>
      <c r="C674" s="18"/>
      <c r="D674" s="65"/>
      <c r="E674" s="65"/>
      <c r="F674" s="49" t="s">
        <v>153</v>
      </c>
      <c r="G674" s="51" t="s">
        <v>14</v>
      </c>
      <c r="H674" s="51">
        <v>40</v>
      </c>
      <c r="I674" s="51">
        <v>83</v>
      </c>
      <c r="J674" s="68">
        <f t="shared" si="73"/>
        <v>207.50000000000003</v>
      </c>
    </row>
    <row r="675" spans="1:10" s="29" customFormat="1" ht="87.75" customHeight="1">
      <c r="A675" s="6"/>
      <c r="B675" s="6"/>
      <c r="C675" s="18"/>
      <c r="D675" s="65"/>
      <c r="E675" s="65"/>
      <c r="F675" s="49" t="s">
        <v>179</v>
      </c>
      <c r="G675" s="51" t="s">
        <v>14</v>
      </c>
      <c r="H675" s="54">
        <v>50</v>
      </c>
      <c r="I675" s="51">
        <v>50</v>
      </c>
      <c r="J675" s="54">
        <f t="shared" si="73"/>
        <v>100</v>
      </c>
    </row>
    <row r="676" spans="1:10" s="29" customFormat="1" ht="53.25" customHeight="1">
      <c r="A676" s="6"/>
      <c r="B676" s="6"/>
      <c r="C676" s="18"/>
      <c r="D676" s="65"/>
      <c r="E676" s="65"/>
      <c r="F676" s="49" t="s">
        <v>180</v>
      </c>
      <c r="G676" s="51" t="s">
        <v>14</v>
      </c>
      <c r="H676" s="54">
        <v>40</v>
      </c>
      <c r="I676" s="51">
        <v>40</v>
      </c>
      <c r="J676" s="54">
        <f t="shared" si="73"/>
        <v>100</v>
      </c>
    </row>
    <row r="677" spans="1:10" s="29" customFormat="1" ht="56.25" customHeight="1">
      <c r="A677" s="6"/>
      <c r="B677" s="6"/>
      <c r="C677" s="18"/>
      <c r="D677" s="65"/>
      <c r="E677" s="65"/>
      <c r="F677" s="49" t="s">
        <v>174</v>
      </c>
      <c r="G677" s="51" t="s">
        <v>14</v>
      </c>
      <c r="H677" s="54">
        <v>100</v>
      </c>
      <c r="I677" s="51">
        <v>100</v>
      </c>
      <c r="J677" s="54">
        <f t="shared" si="73"/>
        <v>100</v>
      </c>
    </row>
    <row r="678" spans="1:10" s="29" customFormat="1" ht="64.5" customHeight="1">
      <c r="A678" s="6"/>
      <c r="B678" s="6"/>
      <c r="C678" s="18"/>
      <c r="D678" s="65"/>
      <c r="E678" s="65"/>
      <c r="F678" s="49" t="s">
        <v>175</v>
      </c>
      <c r="G678" s="51" t="s">
        <v>14</v>
      </c>
      <c r="H678" s="54">
        <v>80</v>
      </c>
      <c r="I678" s="51">
        <v>80</v>
      </c>
      <c r="J678" s="54">
        <f t="shared" si="73"/>
        <v>100</v>
      </c>
    </row>
    <row r="679" spans="1:10" s="29" customFormat="1" ht="29.25" customHeight="1">
      <c r="A679" s="6"/>
      <c r="B679" s="6"/>
      <c r="C679" s="18"/>
      <c r="D679" s="65"/>
      <c r="E679" s="65"/>
      <c r="F679" s="49" t="s">
        <v>176</v>
      </c>
      <c r="G679" s="51" t="s">
        <v>14</v>
      </c>
      <c r="H679" s="54">
        <v>70</v>
      </c>
      <c r="I679" s="51">
        <v>70</v>
      </c>
      <c r="J679" s="54">
        <f t="shared" si="73"/>
        <v>100</v>
      </c>
    </row>
    <row r="680" spans="1:10" s="29" customFormat="1" ht="47.25" customHeight="1">
      <c r="A680" s="6"/>
      <c r="B680" s="6"/>
      <c r="C680" s="18"/>
      <c r="D680" s="65"/>
      <c r="E680" s="65"/>
      <c r="F680" s="49" t="s">
        <v>177</v>
      </c>
      <c r="G680" s="51" t="s">
        <v>14</v>
      </c>
      <c r="H680" s="54">
        <v>100</v>
      </c>
      <c r="I680" s="51">
        <v>100</v>
      </c>
      <c r="J680" s="54">
        <f t="shared" si="73"/>
        <v>100</v>
      </c>
    </row>
    <row r="681" spans="1:11" s="21" customFormat="1" ht="154.5" customHeight="1">
      <c r="A681" s="8" t="s">
        <v>51</v>
      </c>
      <c r="B681" s="18" t="s">
        <v>12</v>
      </c>
      <c r="C681" s="18">
        <v>145</v>
      </c>
      <c r="D681" s="65">
        <v>145</v>
      </c>
      <c r="E681" s="76">
        <f>D681/C681*100</f>
        <v>100</v>
      </c>
      <c r="F681" s="49" t="s">
        <v>151</v>
      </c>
      <c r="G681" s="51" t="s">
        <v>14</v>
      </c>
      <c r="H681" s="51">
        <v>100</v>
      </c>
      <c r="I681" s="51">
        <v>100</v>
      </c>
      <c r="J681" s="51">
        <f aca="true" t="shared" si="74" ref="J681:J690">I681/H681*100</f>
        <v>100</v>
      </c>
      <c r="K681" s="105"/>
    </row>
    <row r="682" spans="1:10" s="29" customFormat="1" ht="75.75" customHeight="1">
      <c r="A682" s="6"/>
      <c r="B682" s="6"/>
      <c r="C682" s="18"/>
      <c r="D682" s="65"/>
      <c r="E682" s="65"/>
      <c r="F682" s="49" t="s">
        <v>150</v>
      </c>
      <c r="G682" s="51" t="s">
        <v>14</v>
      </c>
      <c r="H682" s="51">
        <v>80</v>
      </c>
      <c r="I682" s="51">
        <v>83</v>
      </c>
      <c r="J682" s="51">
        <f t="shared" si="74"/>
        <v>103.75000000000001</v>
      </c>
    </row>
    <row r="683" spans="1:10" s="29" customFormat="1" ht="76.5" customHeight="1">
      <c r="A683" s="6"/>
      <c r="B683" s="6"/>
      <c r="C683" s="18"/>
      <c r="D683" s="65"/>
      <c r="E683" s="65"/>
      <c r="F683" s="49" t="s">
        <v>152</v>
      </c>
      <c r="G683" s="51" t="s">
        <v>14</v>
      </c>
      <c r="H683" s="51">
        <v>100</v>
      </c>
      <c r="I683" s="51">
        <v>97</v>
      </c>
      <c r="J683" s="51">
        <f t="shared" si="74"/>
        <v>97</v>
      </c>
    </row>
    <row r="684" spans="1:10" s="29" customFormat="1" ht="85.5" customHeight="1">
      <c r="A684" s="6"/>
      <c r="B684" s="6"/>
      <c r="C684" s="18"/>
      <c r="D684" s="65"/>
      <c r="E684" s="65"/>
      <c r="F684" s="49" t="s">
        <v>153</v>
      </c>
      <c r="G684" s="51" t="s">
        <v>14</v>
      </c>
      <c r="H684" s="51">
        <v>40</v>
      </c>
      <c r="I684" s="51">
        <v>32</v>
      </c>
      <c r="J684" s="68">
        <f t="shared" si="74"/>
        <v>80</v>
      </c>
    </row>
    <row r="685" spans="1:10" s="29" customFormat="1" ht="87.75" customHeight="1">
      <c r="A685" s="6"/>
      <c r="B685" s="6"/>
      <c r="C685" s="18"/>
      <c r="D685" s="65"/>
      <c r="E685" s="65"/>
      <c r="F685" s="49" t="s">
        <v>179</v>
      </c>
      <c r="G685" s="51" t="s">
        <v>14</v>
      </c>
      <c r="H685" s="54">
        <v>50</v>
      </c>
      <c r="I685" s="51">
        <v>50</v>
      </c>
      <c r="J685" s="54">
        <f t="shared" si="74"/>
        <v>100</v>
      </c>
    </row>
    <row r="686" spans="1:10" s="29" customFormat="1" ht="53.25" customHeight="1">
      <c r="A686" s="6"/>
      <c r="B686" s="6"/>
      <c r="C686" s="18"/>
      <c r="D686" s="65"/>
      <c r="E686" s="65"/>
      <c r="F686" s="49" t="s">
        <v>180</v>
      </c>
      <c r="G686" s="51" t="s">
        <v>14</v>
      </c>
      <c r="H686" s="54">
        <v>40</v>
      </c>
      <c r="I686" s="51">
        <v>40</v>
      </c>
      <c r="J686" s="54">
        <f t="shared" si="74"/>
        <v>100</v>
      </c>
    </row>
    <row r="687" spans="1:10" s="29" customFormat="1" ht="56.25" customHeight="1">
      <c r="A687" s="6"/>
      <c r="B687" s="6"/>
      <c r="C687" s="18"/>
      <c r="D687" s="65"/>
      <c r="E687" s="65"/>
      <c r="F687" s="49" t="s">
        <v>174</v>
      </c>
      <c r="G687" s="51" t="s">
        <v>14</v>
      </c>
      <c r="H687" s="54">
        <v>100</v>
      </c>
      <c r="I687" s="51">
        <v>100</v>
      </c>
      <c r="J687" s="54">
        <f t="shared" si="74"/>
        <v>100</v>
      </c>
    </row>
    <row r="688" spans="1:10" s="29" customFormat="1" ht="64.5" customHeight="1">
      <c r="A688" s="6"/>
      <c r="B688" s="6"/>
      <c r="C688" s="18"/>
      <c r="D688" s="65"/>
      <c r="E688" s="65"/>
      <c r="F688" s="49" t="s">
        <v>175</v>
      </c>
      <c r="G688" s="51" t="s">
        <v>14</v>
      </c>
      <c r="H688" s="54">
        <v>80</v>
      </c>
      <c r="I688" s="51">
        <v>80</v>
      </c>
      <c r="J688" s="54">
        <f t="shared" si="74"/>
        <v>100</v>
      </c>
    </row>
    <row r="689" spans="1:10" s="29" customFormat="1" ht="29.25" customHeight="1">
      <c r="A689" s="6"/>
      <c r="B689" s="6"/>
      <c r="C689" s="18"/>
      <c r="D689" s="65"/>
      <c r="E689" s="65"/>
      <c r="F689" s="49" t="s">
        <v>176</v>
      </c>
      <c r="G689" s="51" t="s">
        <v>14</v>
      </c>
      <c r="H689" s="54">
        <v>70</v>
      </c>
      <c r="I689" s="51">
        <v>78</v>
      </c>
      <c r="J689" s="54">
        <f t="shared" si="74"/>
        <v>111.42857142857143</v>
      </c>
    </row>
    <row r="690" spans="1:10" s="29" customFormat="1" ht="47.25" customHeight="1">
      <c r="A690" s="6"/>
      <c r="B690" s="6"/>
      <c r="C690" s="18"/>
      <c r="D690" s="65"/>
      <c r="E690" s="65"/>
      <c r="F690" s="49" t="s">
        <v>177</v>
      </c>
      <c r="G690" s="51" t="s">
        <v>14</v>
      </c>
      <c r="H690" s="54">
        <v>100</v>
      </c>
      <c r="I690" s="51">
        <v>100</v>
      </c>
      <c r="J690" s="54">
        <f t="shared" si="74"/>
        <v>100</v>
      </c>
    </row>
    <row r="691" spans="1:11" s="21" customFormat="1" ht="154.5" customHeight="1">
      <c r="A691" s="8" t="s">
        <v>130</v>
      </c>
      <c r="B691" s="18" t="s">
        <v>12</v>
      </c>
      <c r="C691" s="18">
        <v>1</v>
      </c>
      <c r="D691" s="65">
        <v>0</v>
      </c>
      <c r="E691" s="76">
        <f>D691/C691*100</f>
        <v>0</v>
      </c>
      <c r="F691" s="49" t="s">
        <v>151</v>
      </c>
      <c r="G691" s="51" t="s">
        <v>14</v>
      </c>
      <c r="H691" s="51">
        <v>100</v>
      </c>
      <c r="I691" s="51">
        <v>0</v>
      </c>
      <c r="J691" s="51">
        <f aca="true" t="shared" si="75" ref="J691:J700">I691/H691*100</f>
        <v>0</v>
      </c>
      <c r="K691" s="105"/>
    </row>
    <row r="692" spans="1:10" s="29" customFormat="1" ht="75.75" customHeight="1">
      <c r="A692" s="6"/>
      <c r="B692" s="6"/>
      <c r="C692" s="18"/>
      <c r="D692" s="65"/>
      <c r="E692" s="65"/>
      <c r="F692" s="49" t="s">
        <v>150</v>
      </c>
      <c r="G692" s="51" t="s">
        <v>14</v>
      </c>
      <c r="H692" s="51">
        <v>80</v>
      </c>
      <c r="I692" s="51">
        <v>0</v>
      </c>
      <c r="J692" s="51">
        <f t="shared" si="75"/>
        <v>0</v>
      </c>
    </row>
    <row r="693" spans="1:10" s="29" customFormat="1" ht="76.5" customHeight="1">
      <c r="A693" s="6"/>
      <c r="B693" s="6"/>
      <c r="C693" s="18"/>
      <c r="D693" s="65"/>
      <c r="E693" s="65"/>
      <c r="F693" s="49" t="s">
        <v>152</v>
      </c>
      <c r="G693" s="51" t="s">
        <v>14</v>
      </c>
      <c r="H693" s="51">
        <v>100</v>
      </c>
      <c r="I693" s="51">
        <v>0</v>
      </c>
      <c r="J693" s="51">
        <f t="shared" si="75"/>
        <v>0</v>
      </c>
    </row>
    <row r="694" spans="1:10" s="29" customFormat="1" ht="85.5" customHeight="1">
      <c r="A694" s="6"/>
      <c r="B694" s="6"/>
      <c r="C694" s="18"/>
      <c r="D694" s="65"/>
      <c r="E694" s="65"/>
      <c r="F694" s="49" t="s">
        <v>153</v>
      </c>
      <c r="G694" s="51" t="s">
        <v>14</v>
      </c>
      <c r="H694" s="51">
        <v>40</v>
      </c>
      <c r="I694" s="51">
        <v>0</v>
      </c>
      <c r="J694" s="68">
        <f t="shared" si="75"/>
        <v>0</v>
      </c>
    </row>
    <row r="695" spans="1:10" s="29" customFormat="1" ht="87.75" customHeight="1">
      <c r="A695" s="6"/>
      <c r="B695" s="6"/>
      <c r="C695" s="18"/>
      <c r="D695" s="65"/>
      <c r="E695" s="65"/>
      <c r="F695" s="49" t="s">
        <v>179</v>
      </c>
      <c r="G695" s="51" t="s">
        <v>14</v>
      </c>
      <c r="H695" s="54">
        <v>50</v>
      </c>
      <c r="I695" s="51">
        <v>0</v>
      </c>
      <c r="J695" s="54">
        <f t="shared" si="75"/>
        <v>0</v>
      </c>
    </row>
    <row r="696" spans="1:10" s="29" customFormat="1" ht="53.25" customHeight="1">
      <c r="A696" s="6"/>
      <c r="B696" s="6"/>
      <c r="C696" s="18"/>
      <c r="D696" s="65"/>
      <c r="E696" s="65"/>
      <c r="F696" s="49" t="s">
        <v>180</v>
      </c>
      <c r="G696" s="51" t="s">
        <v>14</v>
      </c>
      <c r="H696" s="54">
        <v>40</v>
      </c>
      <c r="I696" s="51">
        <v>0</v>
      </c>
      <c r="J696" s="54">
        <f t="shared" si="75"/>
        <v>0</v>
      </c>
    </row>
    <row r="697" spans="1:10" s="29" customFormat="1" ht="56.25" customHeight="1">
      <c r="A697" s="6"/>
      <c r="B697" s="6"/>
      <c r="C697" s="18"/>
      <c r="D697" s="65"/>
      <c r="E697" s="65"/>
      <c r="F697" s="49" t="s">
        <v>174</v>
      </c>
      <c r="G697" s="51" t="s">
        <v>14</v>
      </c>
      <c r="H697" s="54">
        <v>100</v>
      </c>
      <c r="I697" s="51">
        <v>0</v>
      </c>
      <c r="J697" s="54">
        <f t="shared" si="75"/>
        <v>0</v>
      </c>
    </row>
    <row r="698" spans="1:10" s="29" customFormat="1" ht="64.5" customHeight="1">
      <c r="A698" s="6"/>
      <c r="B698" s="6"/>
      <c r="C698" s="18"/>
      <c r="D698" s="65"/>
      <c r="E698" s="65"/>
      <c r="F698" s="49" t="s">
        <v>175</v>
      </c>
      <c r="G698" s="51" t="s">
        <v>14</v>
      </c>
      <c r="H698" s="54">
        <v>80</v>
      </c>
      <c r="I698" s="51">
        <v>0</v>
      </c>
      <c r="J698" s="54">
        <f t="shared" si="75"/>
        <v>0</v>
      </c>
    </row>
    <row r="699" spans="1:10" s="29" customFormat="1" ht="29.25" customHeight="1">
      <c r="A699" s="6"/>
      <c r="B699" s="6"/>
      <c r="C699" s="18"/>
      <c r="D699" s="65"/>
      <c r="E699" s="65"/>
      <c r="F699" s="49" t="s">
        <v>176</v>
      </c>
      <c r="G699" s="51" t="s">
        <v>14</v>
      </c>
      <c r="H699" s="54">
        <v>70</v>
      </c>
      <c r="I699" s="51">
        <v>0</v>
      </c>
      <c r="J699" s="54">
        <f t="shared" si="75"/>
        <v>0</v>
      </c>
    </row>
    <row r="700" spans="1:10" s="29" customFormat="1" ht="47.25" customHeight="1">
      <c r="A700" s="6"/>
      <c r="B700" s="6"/>
      <c r="C700" s="18"/>
      <c r="D700" s="65"/>
      <c r="E700" s="65"/>
      <c r="F700" s="49" t="s">
        <v>177</v>
      </c>
      <c r="G700" s="51" t="s">
        <v>14</v>
      </c>
      <c r="H700" s="54">
        <v>100</v>
      </c>
      <c r="I700" s="51">
        <v>0</v>
      </c>
      <c r="J700" s="54">
        <f t="shared" si="75"/>
        <v>0</v>
      </c>
    </row>
    <row r="701" spans="1:11" s="21" customFormat="1" ht="154.5" customHeight="1">
      <c r="A701" s="8" t="s">
        <v>55</v>
      </c>
      <c r="B701" s="18" t="s">
        <v>12</v>
      </c>
      <c r="C701" s="18">
        <v>32</v>
      </c>
      <c r="D701" s="65">
        <v>32</v>
      </c>
      <c r="E701" s="76">
        <f>D701/C701*100</f>
        <v>100</v>
      </c>
      <c r="F701" s="49" t="s">
        <v>151</v>
      </c>
      <c r="G701" s="51" t="s">
        <v>14</v>
      </c>
      <c r="H701" s="51">
        <v>100</v>
      </c>
      <c r="I701" s="51">
        <v>100</v>
      </c>
      <c r="J701" s="51">
        <f aca="true" t="shared" si="76" ref="J701:J710">I701/H701*100</f>
        <v>100</v>
      </c>
      <c r="K701" s="105"/>
    </row>
    <row r="702" spans="1:10" s="29" customFormat="1" ht="75.75" customHeight="1">
      <c r="A702" s="6"/>
      <c r="B702" s="6"/>
      <c r="C702" s="18"/>
      <c r="D702" s="65"/>
      <c r="E702" s="65"/>
      <c r="F702" s="49" t="s">
        <v>150</v>
      </c>
      <c r="G702" s="51" t="s">
        <v>14</v>
      </c>
      <c r="H702" s="51">
        <v>80</v>
      </c>
      <c r="I702" s="51">
        <v>80</v>
      </c>
      <c r="J702" s="51">
        <f t="shared" si="76"/>
        <v>100</v>
      </c>
    </row>
    <row r="703" spans="1:10" s="29" customFormat="1" ht="76.5" customHeight="1">
      <c r="A703" s="6"/>
      <c r="B703" s="6"/>
      <c r="C703" s="18"/>
      <c r="D703" s="65"/>
      <c r="E703" s="65"/>
      <c r="F703" s="49" t="s">
        <v>152</v>
      </c>
      <c r="G703" s="51" t="s">
        <v>14</v>
      </c>
      <c r="H703" s="51">
        <v>100</v>
      </c>
      <c r="I703" s="51">
        <v>100</v>
      </c>
      <c r="J703" s="51">
        <f t="shared" si="76"/>
        <v>100</v>
      </c>
    </row>
    <row r="704" spans="1:10" s="29" customFormat="1" ht="85.5" customHeight="1">
      <c r="A704" s="6"/>
      <c r="B704" s="6"/>
      <c r="C704" s="18"/>
      <c r="D704" s="65"/>
      <c r="E704" s="65"/>
      <c r="F704" s="49" t="s">
        <v>153</v>
      </c>
      <c r="G704" s="51" t="s">
        <v>14</v>
      </c>
      <c r="H704" s="51">
        <v>40</v>
      </c>
      <c r="I704" s="51">
        <v>9</v>
      </c>
      <c r="J704" s="68">
        <f t="shared" si="76"/>
        <v>22.5</v>
      </c>
    </row>
    <row r="705" spans="1:10" s="29" customFormat="1" ht="87.75" customHeight="1">
      <c r="A705" s="6"/>
      <c r="B705" s="6"/>
      <c r="C705" s="18"/>
      <c r="D705" s="65"/>
      <c r="E705" s="65"/>
      <c r="F705" s="49" t="s">
        <v>179</v>
      </c>
      <c r="G705" s="51" t="s">
        <v>14</v>
      </c>
      <c r="H705" s="54">
        <v>50</v>
      </c>
      <c r="I705" s="51">
        <v>0</v>
      </c>
      <c r="J705" s="54">
        <f t="shared" si="76"/>
        <v>0</v>
      </c>
    </row>
    <row r="706" spans="1:10" s="29" customFormat="1" ht="53.25" customHeight="1">
      <c r="A706" s="6"/>
      <c r="B706" s="6"/>
      <c r="C706" s="18"/>
      <c r="D706" s="65"/>
      <c r="E706" s="65"/>
      <c r="F706" s="49" t="s">
        <v>180</v>
      </c>
      <c r="G706" s="51" t="s">
        <v>14</v>
      </c>
      <c r="H706" s="54">
        <v>40</v>
      </c>
      <c r="I706" s="51">
        <v>60</v>
      </c>
      <c r="J706" s="54">
        <f t="shared" si="76"/>
        <v>150</v>
      </c>
    </row>
    <row r="707" spans="1:10" s="29" customFormat="1" ht="56.25" customHeight="1">
      <c r="A707" s="6"/>
      <c r="B707" s="6"/>
      <c r="C707" s="18"/>
      <c r="D707" s="65"/>
      <c r="E707" s="65"/>
      <c r="F707" s="49" t="s">
        <v>174</v>
      </c>
      <c r="G707" s="51" t="s">
        <v>14</v>
      </c>
      <c r="H707" s="54">
        <v>100</v>
      </c>
      <c r="I707" s="51">
        <v>100</v>
      </c>
      <c r="J707" s="54">
        <f t="shared" si="76"/>
        <v>100</v>
      </c>
    </row>
    <row r="708" spans="1:10" s="29" customFormat="1" ht="64.5" customHeight="1">
      <c r="A708" s="6"/>
      <c r="B708" s="6"/>
      <c r="C708" s="18"/>
      <c r="D708" s="65"/>
      <c r="E708" s="65"/>
      <c r="F708" s="49" t="s">
        <v>175</v>
      </c>
      <c r="G708" s="51" t="s">
        <v>14</v>
      </c>
      <c r="H708" s="54">
        <v>80</v>
      </c>
      <c r="I708" s="51">
        <v>70</v>
      </c>
      <c r="J708" s="54">
        <f t="shared" si="76"/>
        <v>87.5</v>
      </c>
    </row>
    <row r="709" spans="1:10" s="29" customFormat="1" ht="29.25" customHeight="1">
      <c r="A709" s="6"/>
      <c r="B709" s="6"/>
      <c r="C709" s="18"/>
      <c r="D709" s="65"/>
      <c r="E709" s="65"/>
      <c r="F709" s="49" t="s">
        <v>176</v>
      </c>
      <c r="G709" s="51" t="s">
        <v>14</v>
      </c>
      <c r="H709" s="54">
        <v>70</v>
      </c>
      <c r="I709" s="51">
        <v>70</v>
      </c>
      <c r="J709" s="54">
        <f t="shared" si="76"/>
        <v>100</v>
      </c>
    </row>
    <row r="710" spans="1:10" s="29" customFormat="1" ht="47.25" customHeight="1">
      <c r="A710" s="6"/>
      <c r="B710" s="6"/>
      <c r="C710" s="18"/>
      <c r="D710" s="65"/>
      <c r="E710" s="65"/>
      <c r="F710" s="49" t="s">
        <v>177</v>
      </c>
      <c r="G710" s="51" t="s">
        <v>14</v>
      </c>
      <c r="H710" s="54">
        <v>100</v>
      </c>
      <c r="I710" s="51">
        <v>100</v>
      </c>
      <c r="J710" s="54">
        <f t="shared" si="76"/>
        <v>100</v>
      </c>
    </row>
    <row r="711" spans="1:11" s="21" customFormat="1" ht="154.5" customHeight="1">
      <c r="A711" s="8" t="s">
        <v>172</v>
      </c>
      <c r="B711" s="18" t="s">
        <v>12</v>
      </c>
      <c r="C711" s="18">
        <v>4</v>
      </c>
      <c r="D711" s="65">
        <v>3</v>
      </c>
      <c r="E711" s="76">
        <f>D711/C711*100</f>
        <v>75</v>
      </c>
      <c r="F711" s="49" t="s">
        <v>151</v>
      </c>
      <c r="G711" s="51" t="s">
        <v>14</v>
      </c>
      <c r="H711" s="51">
        <v>100</v>
      </c>
      <c r="I711" s="51">
        <v>100</v>
      </c>
      <c r="J711" s="51">
        <f aca="true" t="shared" si="77" ref="J711:J720">I711/H711*100</f>
        <v>100</v>
      </c>
      <c r="K711" s="105"/>
    </row>
    <row r="712" spans="1:10" s="29" customFormat="1" ht="75.75" customHeight="1">
      <c r="A712" s="6"/>
      <c r="B712" s="6"/>
      <c r="C712" s="18"/>
      <c r="D712" s="65"/>
      <c r="E712" s="65"/>
      <c r="F712" s="49" t="s">
        <v>150</v>
      </c>
      <c r="G712" s="51" t="s">
        <v>14</v>
      </c>
      <c r="H712" s="51">
        <v>80</v>
      </c>
      <c r="I712" s="51">
        <v>100</v>
      </c>
      <c r="J712" s="51">
        <f t="shared" si="77"/>
        <v>125</v>
      </c>
    </row>
    <row r="713" spans="1:10" s="29" customFormat="1" ht="76.5" customHeight="1">
      <c r="A713" s="6"/>
      <c r="B713" s="6"/>
      <c r="C713" s="18"/>
      <c r="D713" s="65"/>
      <c r="E713" s="65"/>
      <c r="F713" s="49" t="s">
        <v>152</v>
      </c>
      <c r="G713" s="51" t="s">
        <v>14</v>
      </c>
      <c r="H713" s="51">
        <v>100</v>
      </c>
      <c r="I713" s="51">
        <v>100</v>
      </c>
      <c r="J713" s="51">
        <f t="shared" si="77"/>
        <v>100</v>
      </c>
    </row>
    <row r="714" spans="1:10" s="29" customFormat="1" ht="85.5" customHeight="1">
      <c r="A714" s="6"/>
      <c r="B714" s="6"/>
      <c r="C714" s="18"/>
      <c r="D714" s="65"/>
      <c r="E714" s="65"/>
      <c r="F714" s="49" t="s">
        <v>153</v>
      </c>
      <c r="G714" s="51" t="s">
        <v>14</v>
      </c>
      <c r="H714" s="51">
        <v>40</v>
      </c>
      <c r="I714" s="51">
        <v>33</v>
      </c>
      <c r="J714" s="68">
        <f t="shared" si="77"/>
        <v>82.5</v>
      </c>
    </row>
    <row r="715" spans="1:10" s="29" customFormat="1" ht="87.75" customHeight="1">
      <c r="A715" s="6"/>
      <c r="B715" s="6"/>
      <c r="C715" s="18"/>
      <c r="D715" s="65"/>
      <c r="E715" s="65"/>
      <c r="F715" s="49" t="s">
        <v>179</v>
      </c>
      <c r="G715" s="51" t="s">
        <v>14</v>
      </c>
      <c r="H715" s="54">
        <v>50</v>
      </c>
      <c r="I715" s="51">
        <v>100</v>
      </c>
      <c r="J715" s="54">
        <f t="shared" si="77"/>
        <v>200</v>
      </c>
    </row>
    <row r="716" spans="1:10" s="29" customFormat="1" ht="53.25" customHeight="1">
      <c r="A716" s="6"/>
      <c r="B716" s="6"/>
      <c r="C716" s="18"/>
      <c r="D716" s="65"/>
      <c r="E716" s="65"/>
      <c r="F716" s="49" t="s">
        <v>180</v>
      </c>
      <c r="G716" s="51" t="s">
        <v>14</v>
      </c>
      <c r="H716" s="54">
        <v>40</v>
      </c>
      <c r="I716" s="51">
        <v>50</v>
      </c>
      <c r="J716" s="54">
        <f t="shared" si="77"/>
        <v>125</v>
      </c>
    </row>
    <row r="717" spans="1:10" s="29" customFormat="1" ht="56.25" customHeight="1">
      <c r="A717" s="6"/>
      <c r="B717" s="6"/>
      <c r="C717" s="18"/>
      <c r="D717" s="65"/>
      <c r="E717" s="65"/>
      <c r="F717" s="49" t="s">
        <v>174</v>
      </c>
      <c r="G717" s="51" t="s">
        <v>14</v>
      </c>
      <c r="H717" s="54">
        <v>100</v>
      </c>
      <c r="I717" s="51">
        <v>100</v>
      </c>
      <c r="J717" s="54">
        <f t="shared" si="77"/>
        <v>100</v>
      </c>
    </row>
    <row r="718" spans="1:10" s="29" customFormat="1" ht="64.5" customHeight="1">
      <c r="A718" s="6"/>
      <c r="B718" s="6"/>
      <c r="C718" s="18"/>
      <c r="D718" s="65"/>
      <c r="E718" s="65"/>
      <c r="F718" s="49" t="s">
        <v>175</v>
      </c>
      <c r="G718" s="51" t="s">
        <v>14</v>
      </c>
      <c r="H718" s="54">
        <v>80</v>
      </c>
      <c r="I718" s="51">
        <v>90</v>
      </c>
      <c r="J718" s="54">
        <f t="shared" si="77"/>
        <v>112.5</v>
      </c>
    </row>
    <row r="719" spans="1:10" s="29" customFormat="1" ht="29.25" customHeight="1">
      <c r="A719" s="6"/>
      <c r="B719" s="6"/>
      <c r="C719" s="18"/>
      <c r="D719" s="65"/>
      <c r="E719" s="65"/>
      <c r="F719" s="49" t="s">
        <v>176</v>
      </c>
      <c r="G719" s="51" t="s">
        <v>14</v>
      </c>
      <c r="H719" s="54">
        <v>70</v>
      </c>
      <c r="I719" s="51">
        <v>70</v>
      </c>
      <c r="J719" s="54">
        <f t="shared" si="77"/>
        <v>100</v>
      </c>
    </row>
    <row r="720" spans="1:10" s="29" customFormat="1" ht="47.25" customHeight="1">
      <c r="A720" s="6"/>
      <c r="B720" s="6"/>
      <c r="C720" s="18"/>
      <c r="D720" s="65"/>
      <c r="E720" s="65"/>
      <c r="F720" s="49" t="s">
        <v>177</v>
      </c>
      <c r="G720" s="51" t="s">
        <v>14</v>
      </c>
      <c r="H720" s="54">
        <v>100</v>
      </c>
      <c r="I720" s="51">
        <v>100</v>
      </c>
      <c r="J720" s="54">
        <f t="shared" si="77"/>
        <v>100</v>
      </c>
    </row>
    <row r="721" spans="1:11" s="21" customFormat="1" ht="154.5" customHeight="1">
      <c r="A721" s="8" t="s">
        <v>58</v>
      </c>
      <c r="B721" s="18" t="s">
        <v>12</v>
      </c>
      <c r="C721" s="18">
        <v>11</v>
      </c>
      <c r="D721" s="65">
        <v>10</v>
      </c>
      <c r="E721" s="76">
        <f>D721/C721*100</f>
        <v>90.9090909090909</v>
      </c>
      <c r="F721" s="49" t="s">
        <v>151</v>
      </c>
      <c r="G721" s="51" t="s">
        <v>14</v>
      </c>
      <c r="H721" s="51">
        <v>100</v>
      </c>
      <c r="I721" s="51">
        <v>100</v>
      </c>
      <c r="J721" s="51">
        <f aca="true" t="shared" si="78" ref="J721:J730">I721/H721*100</f>
        <v>100</v>
      </c>
      <c r="K721" s="105"/>
    </row>
    <row r="722" spans="1:10" s="29" customFormat="1" ht="75.75" customHeight="1">
      <c r="A722" s="6"/>
      <c r="B722" s="6"/>
      <c r="C722" s="18"/>
      <c r="D722" s="65"/>
      <c r="E722" s="65"/>
      <c r="F722" s="49" t="s">
        <v>150</v>
      </c>
      <c r="G722" s="51" t="s">
        <v>14</v>
      </c>
      <c r="H722" s="51">
        <v>80</v>
      </c>
      <c r="I722" s="51">
        <v>91</v>
      </c>
      <c r="J722" s="51">
        <f t="shared" si="78"/>
        <v>113.75</v>
      </c>
    </row>
    <row r="723" spans="1:10" s="29" customFormat="1" ht="76.5" customHeight="1">
      <c r="A723" s="6"/>
      <c r="B723" s="6"/>
      <c r="C723" s="18"/>
      <c r="D723" s="65"/>
      <c r="E723" s="65"/>
      <c r="F723" s="49" t="s">
        <v>152</v>
      </c>
      <c r="G723" s="51" t="s">
        <v>14</v>
      </c>
      <c r="H723" s="51">
        <v>100</v>
      </c>
      <c r="I723" s="51">
        <v>100</v>
      </c>
      <c r="J723" s="51">
        <f t="shared" si="78"/>
        <v>100</v>
      </c>
    </row>
    <row r="724" spans="1:10" s="29" customFormat="1" ht="85.5" customHeight="1">
      <c r="A724" s="6"/>
      <c r="B724" s="6"/>
      <c r="C724" s="18"/>
      <c r="D724" s="65"/>
      <c r="E724" s="65"/>
      <c r="F724" s="49" t="s">
        <v>153</v>
      </c>
      <c r="G724" s="51" t="s">
        <v>14</v>
      </c>
      <c r="H724" s="51">
        <v>40</v>
      </c>
      <c r="I724" s="51">
        <v>82</v>
      </c>
      <c r="J724" s="68">
        <f t="shared" si="78"/>
        <v>204.99999999999997</v>
      </c>
    </row>
    <row r="725" spans="1:10" s="29" customFormat="1" ht="87.75" customHeight="1">
      <c r="A725" s="6"/>
      <c r="B725" s="6"/>
      <c r="C725" s="18"/>
      <c r="D725" s="65"/>
      <c r="E725" s="65"/>
      <c r="F725" s="49" t="s">
        <v>179</v>
      </c>
      <c r="G725" s="51" t="s">
        <v>14</v>
      </c>
      <c r="H725" s="54">
        <v>50</v>
      </c>
      <c r="I725" s="51">
        <v>50</v>
      </c>
      <c r="J725" s="54">
        <f t="shared" si="78"/>
        <v>100</v>
      </c>
    </row>
    <row r="726" spans="1:10" s="29" customFormat="1" ht="53.25" customHeight="1">
      <c r="A726" s="6"/>
      <c r="B726" s="6"/>
      <c r="C726" s="18"/>
      <c r="D726" s="65"/>
      <c r="E726" s="65"/>
      <c r="F726" s="49" t="s">
        <v>180</v>
      </c>
      <c r="G726" s="51" t="s">
        <v>14</v>
      </c>
      <c r="H726" s="54">
        <v>40</v>
      </c>
      <c r="I726" s="51">
        <v>40</v>
      </c>
      <c r="J726" s="54">
        <f t="shared" si="78"/>
        <v>100</v>
      </c>
    </row>
    <row r="727" spans="1:10" s="29" customFormat="1" ht="56.25" customHeight="1">
      <c r="A727" s="6"/>
      <c r="B727" s="6"/>
      <c r="C727" s="18"/>
      <c r="D727" s="65"/>
      <c r="E727" s="65"/>
      <c r="F727" s="49" t="s">
        <v>174</v>
      </c>
      <c r="G727" s="51" t="s">
        <v>14</v>
      </c>
      <c r="H727" s="54">
        <v>100</v>
      </c>
      <c r="I727" s="51">
        <v>100</v>
      </c>
      <c r="J727" s="54">
        <f t="shared" si="78"/>
        <v>100</v>
      </c>
    </row>
    <row r="728" spans="1:10" s="29" customFormat="1" ht="64.5" customHeight="1">
      <c r="A728" s="6"/>
      <c r="B728" s="6"/>
      <c r="C728" s="18"/>
      <c r="D728" s="65"/>
      <c r="E728" s="65"/>
      <c r="F728" s="49" t="s">
        <v>175</v>
      </c>
      <c r="G728" s="51" t="s">
        <v>14</v>
      </c>
      <c r="H728" s="54">
        <v>80</v>
      </c>
      <c r="I728" s="51">
        <v>80</v>
      </c>
      <c r="J728" s="54">
        <f t="shared" si="78"/>
        <v>100</v>
      </c>
    </row>
    <row r="729" spans="1:10" s="29" customFormat="1" ht="29.25" customHeight="1">
      <c r="A729" s="6"/>
      <c r="B729" s="6"/>
      <c r="C729" s="18"/>
      <c r="D729" s="65"/>
      <c r="E729" s="65"/>
      <c r="F729" s="49" t="s">
        <v>176</v>
      </c>
      <c r="G729" s="51" t="s">
        <v>14</v>
      </c>
      <c r="H729" s="54">
        <v>70</v>
      </c>
      <c r="I729" s="51">
        <v>70</v>
      </c>
      <c r="J729" s="54">
        <f t="shared" si="78"/>
        <v>100</v>
      </c>
    </row>
    <row r="730" spans="1:10" s="29" customFormat="1" ht="47.25" customHeight="1">
      <c r="A730" s="6"/>
      <c r="B730" s="6"/>
      <c r="C730" s="18"/>
      <c r="D730" s="65"/>
      <c r="E730" s="65"/>
      <c r="F730" s="49" t="s">
        <v>177</v>
      </c>
      <c r="G730" s="51" t="s">
        <v>14</v>
      </c>
      <c r="H730" s="54">
        <v>100</v>
      </c>
      <c r="I730" s="51">
        <v>100</v>
      </c>
      <c r="J730" s="54">
        <f t="shared" si="78"/>
        <v>100</v>
      </c>
    </row>
    <row r="731" spans="1:11" s="21" customFormat="1" ht="154.5" customHeight="1">
      <c r="A731" s="8" t="s">
        <v>173</v>
      </c>
      <c r="B731" s="18" t="s">
        <v>12</v>
      </c>
      <c r="C731" s="18">
        <v>15</v>
      </c>
      <c r="D731" s="65">
        <v>16</v>
      </c>
      <c r="E731" s="76">
        <f>D731/C731*100</f>
        <v>106.66666666666667</v>
      </c>
      <c r="F731" s="49" t="s">
        <v>151</v>
      </c>
      <c r="G731" s="51" t="s">
        <v>14</v>
      </c>
      <c r="H731" s="51">
        <v>100</v>
      </c>
      <c r="I731" s="51">
        <v>100</v>
      </c>
      <c r="J731" s="51">
        <f aca="true" t="shared" si="79" ref="J731:J743">I731/H731*100</f>
        <v>100</v>
      </c>
      <c r="K731" s="105"/>
    </row>
    <row r="732" spans="1:10" s="29" customFormat="1" ht="75.75" customHeight="1">
      <c r="A732" s="6"/>
      <c r="B732" s="6"/>
      <c r="C732" s="18"/>
      <c r="D732" s="65"/>
      <c r="E732" s="65"/>
      <c r="F732" s="49" t="s">
        <v>150</v>
      </c>
      <c r="G732" s="51" t="s">
        <v>14</v>
      </c>
      <c r="H732" s="51">
        <v>80</v>
      </c>
      <c r="I732" s="51">
        <v>82</v>
      </c>
      <c r="J732" s="51">
        <f t="shared" si="79"/>
        <v>102.49999999999999</v>
      </c>
    </row>
    <row r="733" spans="1:10" s="29" customFormat="1" ht="76.5" customHeight="1">
      <c r="A733" s="6"/>
      <c r="B733" s="6"/>
      <c r="C733" s="18"/>
      <c r="D733" s="65"/>
      <c r="E733" s="65"/>
      <c r="F733" s="49" t="s">
        <v>152</v>
      </c>
      <c r="G733" s="51" t="s">
        <v>14</v>
      </c>
      <c r="H733" s="51">
        <v>100</v>
      </c>
      <c r="I733" s="51">
        <v>100</v>
      </c>
      <c r="J733" s="51">
        <f t="shared" si="79"/>
        <v>100</v>
      </c>
    </row>
    <row r="734" spans="1:10" s="29" customFormat="1" ht="85.5" customHeight="1">
      <c r="A734" s="6"/>
      <c r="B734" s="6"/>
      <c r="C734" s="18"/>
      <c r="D734" s="65"/>
      <c r="E734" s="65"/>
      <c r="F734" s="49" t="s">
        <v>153</v>
      </c>
      <c r="G734" s="51" t="s">
        <v>14</v>
      </c>
      <c r="H734" s="51">
        <v>40</v>
      </c>
      <c r="I734" s="51">
        <v>48</v>
      </c>
      <c r="J734" s="68">
        <f t="shared" si="79"/>
        <v>120</v>
      </c>
    </row>
    <row r="735" spans="1:10" s="29" customFormat="1" ht="87.75" customHeight="1">
      <c r="A735" s="6"/>
      <c r="B735" s="6"/>
      <c r="C735" s="18"/>
      <c r="D735" s="65"/>
      <c r="E735" s="65"/>
      <c r="F735" s="49" t="s">
        <v>179</v>
      </c>
      <c r="G735" s="51" t="s">
        <v>14</v>
      </c>
      <c r="H735" s="54">
        <v>50</v>
      </c>
      <c r="I735" s="51">
        <v>0</v>
      </c>
      <c r="J735" s="54">
        <f t="shared" si="79"/>
        <v>0</v>
      </c>
    </row>
    <row r="736" spans="1:10" s="29" customFormat="1" ht="53.25" customHeight="1">
      <c r="A736" s="6"/>
      <c r="B736" s="6"/>
      <c r="C736" s="18"/>
      <c r="D736" s="65"/>
      <c r="E736" s="65"/>
      <c r="F736" s="49" t="s">
        <v>180</v>
      </c>
      <c r="G736" s="51" t="s">
        <v>14</v>
      </c>
      <c r="H736" s="54">
        <v>40</v>
      </c>
      <c r="I736" s="51">
        <v>40</v>
      </c>
      <c r="J736" s="54">
        <f t="shared" si="79"/>
        <v>100</v>
      </c>
    </row>
    <row r="737" spans="1:10" s="29" customFormat="1" ht="56.25" customHeight="1">
      <c r="A737" s="6"/>
      <c r="B737" s="6"/>
      <c r="C737" s="18"/>
      <c r="D737" s="65"/>
      <c r="E737" s="65"/>
      <c r="F737" s="49" t="s">
        <v>174</v>
      </c>
      <c r="G737" s="51" t="s">
        <v>14</v>
      </c>
      <c r="H737" s="54">
        <v>100</v>
      </c>
      <c r="I737" s="51">
        <v>100</v>
      </c>
      <c r="J737" s="54">
        <f t="shared" si="79"/>
        <v>100</v>
      </c>
    </row>
    <row r="738" spans="1:10" s="29" customFormat="1" ht="64.5" customHeight="1">
      <c r="A738" s="6"/>
      <c r="B738" s="6"/>
      <c r="C738" s="18"/>
      <c r="D738" s="65"/>
      <c r="E738" s="65"/>
      <c r="F738" s="49" t="s">
        <v>175</v>
      </c>
      <c r="G738" s="51" t="s">
        <v>14</v>
      </c>
      <c r="H738" s="54">
        <v>80</v>
      </c>
      <c r="I738" s="51">
        <v>81</v>
      </c>
      <c r="J738" s="54">
        <f t="shared" si="79"/>
        <v>101.25</v>
      </c>
    </row>
    <row r="739" spans="1:10" s="29" customFormat="1" ht="29.25" customHeight="1">
      <c r="A739" s="6"/>
      <c r="B739" s="6"/>
      <c r="C739" s="18"/>
      <c r="D739" s="65"/>
      <c r="E739" s="65"/>
      <c r="F739" s="49" t="s">
        <v>176</v>
      </c>
      <c r="G739" s="51" t="s">
        <v>14</v>
      </c>
      <c r="H739" s="54">
        <v>70</v>
      </c>
      <c r="I739" s="51">
        <v>70</v>
      </c>
      <c r="J739" s="54">
        <f t="shared" si="79"/>
        <v>100</v>
      </c>
    </row>
    <row r="740" spans="1:10" s="29" customFormat="1" ht="47.25" customHeight="1">
      <c r="A740" s="6"/>
      <c r="B740" s="6"/>
      <c r="C740" s="18"/>
      <c r="D740" s="65"/>
      <c r="E740" s="65"/>
      <c r="F740" s="49" t="s">
        <v>177</v>
      </c>
      <c r="G740" s="51" t="s">
        <v>14</v>
      </c>
      <c r="H740" s="54">
        <v>100</v>
      </c>
      <c r="I740" s="51">
        <v>100</v>
      </c>
      <c r="J740" s="54">
        <f t="shared" si="79"/>
        <v>100</v>
      </c>
    </row>
    <row r="741" spans="1:10" s="21" customFormat="1" ht="112.5" customHeight="1">
      <c r="A741" s="26" t="s">
        <v>182</v>
      </c>
      <c r="B741" s="23" t="s">
        <v>12</v>
      </c>
      <c r="C741" s="23">
        <f>C749+C757+C765+C773+C781+C789+C797+C805+C813+C821+C829+C837+C845+C853+C861+C869+C877+C885</f>
        <v>1428</v>
      </c>
      <c r="D741" s="23">
        <f>D749+D757+D765+D773+D781+D789+D797+D805+D813+D821+D829+D837+D845+D853+D861+D869+D877+D885</f>
        <v>1421</v>
      </c>
      <c r="E741" s="25">
        <f>D741/C741*100</f>
        <v>99.50980392156863</v>
      </c>
      <c r="F741" s="38" t="s">
        <v>151</v>
      </c>
      <c r="G741" s="24" t="s">
        <v>14</v>
      </c>
      <c r="H741" s="24">
        <f aca="true" t="shared" si="80" ref="H741:I748">(H749+H757+H765+H773+H781+H789+H797+H805+H813+H821+H829+H837+H845+H853+H861+H869+H877+H885)/18</f>
        <v>100</v>
      </c>
      <c r="I741" s="24">
        <f t="shared" si="80"/>
        <v>100</v>
      </c>
      <c r="J741" s="28">
        <f t="shared" si="79"/>
        <v>100</v>
      </c>
    </row>
    <row r="742" spans="1:10" s="29" customFormat="1" ht="69.75" customHeight="1">
      <c r="A742" s="23"/>
      <c r="B742" s="23"/>
      <c r="C742" s="23"/>
      <c r="D742" s="23"/>
      <c r="E742" s="23"/>
      <c r="F742" s="38" t="s">
        <v>150</v>
      </c>
      <c r="G742" s="24" t="s">
        <v>14</v>
      </c>
      <c r="H742" s="24">
        <f t="shared" si="80"/>
        <v>80</v>
      </c>
      <c r="I742" s="40">
        <f t="shared" si="80"/>
        <v>85.38333333333334</v>
      </c>
      <c r="J742" s="28">
        <f t="shared" si="79"/>
        <v>106.72916666666667</v>
      </c>
    </row>
    <row r="743" spans="1:10" s="29" customFormat="1" ht="65.25" customHeight="1">
      <c r="A743" s="23"/>
      <c r="B743" s="23"/>
      <c r="C743" s="23"/>
      <c r="D743" s="23"/>
      <c r="E743" s="23"/>
      <c r="F743" s="38" t="s">
        <v>152</v>
      </c>
      <c r="G743" s="24" t="s">
        <v>14</v>
      </c>
      <c r="H743" s="24">
        <f t="shared" si="80"/>
        <v>100</v>
      </c>
      <c r="I743" s="40">
        <f t="shared" si="80"/>
        <v>97.98333333333333</v>
      </c>
      <c r="J743" s="28">
        <f t="shared" si="79"/>
        <v>97.98333333333333</v>
      </c>
    </row>
    <row r="744" spans="1:10" s="29" customFormat="1" ht="77.25" customHeight="1">
      <c r="A744" s="23"/>
      <c r="B744" s="23"/>
      <c r="C744" s="23"/>
      <c r="D744" s="23"/>
      <c r="E744" s="23"/>
      <c r="F744" s="38" t="s">
        <v>153</v>
      </c>
      <c r="G744" s="24" t="s">
        <v>14</v>
      </c>
      <c r="H744" s="24">
        <f t="shared" si="80"/>
        <v>40</v>
      </c>
      <c r="I744" s="40">
        <f t="shared" si="80"/>
        <v>39.53333333333333</v>
      </c>
      <c r="J744" s="28">
        <f>I744/H744*100</f>
        <v>98.83333333333333</v>
      </c>
    </row>
    <row r="745" spans="1:10" s="29" customFormat="1" ht="99.75" customHeight="1">
      <c r="A745" s="23"/>
      <c r="B745" s="23"/>
      <c r="C745" s="23"/>
      <c r="D745" s="23"/>
      <c r="E745" s="23"/>
      <c r="F745" s="38" t="s">
        <v>183</v>
      </c>
      <c r="G745" s="24" t="s">
        <v>14</v>
      </c>
      <c r="H745" s="24">
        <f t="shared" si="80"/>
        <v>100</v>
      </c>
      <c r="I745" s="40">
        <f t="shared" si="80"/>
        <v>88.88888888888889</v>
      </c>
      <c r="J745" s="28">
        <f>I745/H745*100</f>
        <v>88.88888888888889</v>
      </c>
    </row>
    <row r="746" spans="1:10" s="29" customFormat="1" ht="55.5" customHeight="1">
      <c r="A746" s="23"/>
      <c r="B746" s="23"/>
      <c r="C746" s="23"/>
      <c r="D746" s="23"/>
      <c r="E746" s="23"/>
      <c r="F746" s="38" t="s">
        <v>184</v>
      </c>
      <c r="G746" s="24" t="s">
        <v>14</v>
      </c>
      <c r="H746" s="24">
        <f t="shared" si="80"/>
        <v>100</v>
      </c>
      <c r="I746" s="40">
        <f t="shared" si="80"/>
        <v>72.22222222222223</v>
      </c>
      <c r="J746" s="28">
        <f aca="true" t="shared" si="81" ref="J746:J756">I746/H746*100</f>
        <v>72.22222222222223</v>
      </c>
    </row>
    <row r="747" spans="1:10" s="29" customFormat="1" ht="29.25" customHeight="1">
      <c r="A747" s="23"/>
      <c r="B747" s="23"/>
      <c r="C747" s="23"/>
      <c r="D747" s="23"/>
      <c r="E747" s="23"/>
      <c r="F747" s="38" t="s">
        <v>185</v>
      </c>
      <c r="G747" s="24" t="s">
        <v>14</v>
      </c>
      <c r="H747" s="24">
        <f t="shared" si="80"/>
        <v>90</v>
      </c>
      <c r="I747" s="40">
        <f t="shared" si="80"/>
        <v>90.01111111111112</v>
      </c>
      <c r="J747" s="28">
        <f t="shared" si="81"/>
        <v>100.01234567901236</v>
      </c>
    </row>
    <row r="748" spans="1:10" s="29" customFormat="1" ht="48" customHeight="1">
      <c r="A748" s="23"/>
      <c r="B748" s="23"/>
      <c r="C748" s="23"/>
      <c r="D748" s="23"/>
      <c r="E748" s="23"/>
      <c r="F748" s="38" t="s">
        <v>186</v>
      </c>
      <c r="G748" s="24" t="s">
        <v>14</v>
      </c>
      <c r="H748" s="24">
        <f t="shared" si="80"/>
        <v>100</v>
      </c>
      <c r="I748" s="40">
        <f t="shared" si="80"/>
        <v>97.22222222222223</v>
      </c>
      <c r="J748" s="28">
        <f t="shared" si="81"/>
        <v>97.22222222222223</v>
      </c>
    </row>
    <row r="749" spans="1:11" s="21" customFormat="1" ht="145.5" customHeight="1">
      <c r="A749" s="8" t="s">
        <v>161</v>
      </c>
      <c r="B749" s="18" t="s">
        <v>12</v>
      </c>
      <c r="C749" s="18">
        <v>72</v>
      </c>
      <c r="D749" s="65">
        <v>68</v>
      </c>
      <c r="E749" s="76">
        <f>D749/C749*100</f>
        <v>94.44444444444444</v>
      </c>
      <c r="F749" s="49" t="s">
        <v>151</v>
      </c>
      <c r="G749" s="51" t="s">
        <v>14</v>
      </c>
      <c r="H749" s="51">
        <v>100</v>
      </c>
      <c r="I749" s="51">
        <v>100</v>
      </c>
      <c r="J749" s="51">
        <f t="shared" si="81"/>
        <v>100</v>
      </c>
      <c r="K749" s="105"/>
    </row>
    <row r="750" spans="1:10" s="29" customFormat="1" ht="75.75" customHeight="1">
      <c r="A750" s="6"/>
      <c r="B750" s="6"/>
      <c r="C750" s="18"/>
      <c r="D750" s="65"/>
      <c r="E750" s="65"/>
      <c r="F750" s="49" t="s">
        <v>150</v>
      </c>
      <c r="G750" s="51" t="s">
        <v>14</v>
      </c>
      <c r="H750" s="51">
        <v>80</v>
      </c>
      <c r="I750" s="51">
        <v>90</v>
      </c>
      <c r="J750" s="51">
        <f t="shared" si="81"/>
        <v>112.5</v>
      </c>
    </row>
    <row r="751" spans="1:10" s="29" customFormat="1" ht="60.75" customHeight="1">
      <c r="A751" s="6"/>
      <c r="B751" s="6"/>
      <c r="C751" s="18"/>
      <c r="D751" s="65"/>
      <c r="E751" s="65"/>
      <c r="F751" s="49" t="s">
        <v>152</v>
      </c>
      <c r="G751" s="51" t="s">
        <v>14</v>
      </c>
      <c r="H751" s="51">
        <v>100</v>
      </c>
      <c r="I751" s="51">
        <v>100</v>
      </c>
      <c r="J751" s="51">
        <f t="shared" si="81"/>
        <v>100</v>
      </c>
    </row>
    <row r="752" spans="1:10" s="29" customFormat="1" ht="85.5" customHeight="1">
      <c r="A752" s="6"/>
      <c r="B752" s="6"/>
      <c r="C752" s="18"/>
      <c r="D752" s="65"/>
      <c r="E752" s="65"/>
      <c r="F752" s="49" t="s">
        <v>153</v>
      </c>
      <c r="G752" s="51" t="s">
        <v>14</v>
      </c>
      <c r="H752" s="51">
        <v>40</v>
      </c>
      <c r="I752" s="51">
        <v>31</v>
      </c>
      <c r="J752" s="68">
        <f t="shared" si="81"/>
        <v>77.5</v>
      </c>
    </row>
    <row r="753" spans="1:10" s="29" customFormat="1" ht="105.75" customHeight="1">
      <c r="A753" s="6"/>
      <c r="B753" s="6"/>
      <c r="C753" s="18"/>
      <c r="D753" s="65"/>
      <c r="E753" s="65"/>
      <c r="F753" s="49" t="s">
        <v>183</v>
      </c>
      <c r="G753" s="51" t="s">
        <v>14</v>
      </c>
      <c r="H753" s="54">
        <v>100</v>
      </c>
      <c r="I753" s="51">
        <v>100</v>
      </c>
      <c r="J753" s="54">
        <f t="shared" si="81"/>
        <v>100</v>
      </c>
    </row>
    <row r="754" spans="1:10" s="29" customFormat="1" ht="53.25" customHeight="1">
      <c r="A754" s="6"/>
      <c r="B754" s="6"/>
      <c r="C754" s="18"/>
      <c r="D754" s="65"/>
      <c r="E754" s="65"/>
      <c r="F754" s="49" t="s">
        <v>184</v>
      </c>
      <c r="G754" s="51" t="s">
        <v>14</v>
      </c>
      <c r="H754" s="54">
        <v>100</v>
      </c>
      <c r="I754" s="51">
        <v>100</v>
      </c>
      <c r="J754" s="54">
        <f t="shared" si="81"/>
        <v>100</v>
      </c>
    </row>
    <row r="755" spans="1:10" s="29" customFormat="1" ht="28.5" customHeight="1">
      <c r="A755" s="6"/>
      <c r="B755" s="6"/>
      <c r="C755" s="18"/>
      <c r="D755" s="65"/>
      <c r="E755" s="65"/>
      <c r="F755" s="49" t="s">
        <v>185</v>
      </c>
      <c r="G755" s="51" t="s">
        <v>14</v>
      </c>
      <c r="H755" s="54">
        <v>90</v>
      </c>
      <c r="I755" s="51">
        <v>90</v>
      </c>
      <c r="J755" s="54">
        <f t="shared" si="81"/>
        <v>100</v>
      </c>
    </row>
    <row r="756" spans="1:10" s="29" customFormat="1" ht="54" customHeight="1">
      <c r="A756" s="6"/>
      <c r="B756" s="6"/>
      <c r="C756" s="18"/>
      <c r="D756" s="65"/>
      <c r="E756" s="65"/>
      <c r="F756" s="49" t="s">
        <v>186</v>
      </c>
      <c r="G756" s="51" t="s">
        <v>14</v>
      </c>
      <c r="H756" s="54">
        <v>100</v>
      </c>
      <c r="I756" s="51">
        <v>100</v>
      </c>
      <c r="J756" s="54">
        <f t="shared" si="81"/>
        <v>100</v>
      </c>
    </row>
    <row r="757" spans="1:11" s="21" customFormat="1" ht="145.5" customHeight="1">
      <c r="A757" s="8" t="s">
        <v>165</v>
      </c>
      <c r="B757" s="18" t="s">
        <v>12</v>
      </c>
      <c r="C757" s="18">
        <v>280</v>
      </c>
      <c r="D757" s="65">
        <v>293</v>
      </c>
      <c r="E757" s="76">
        <f>D757/C757*100</f>
        <v>104.64285714285715</v>
      </c>
      <c r="F757" s="49" t="s">
        <v>151</v>
      </c>
      <c r="G757" s="51" t="s">
        <v>14</v>
      </c>
      <c r="H757" s="51">
        <v>100</v>
      </c>
      <c r="I757" s="51">
        <v>100</v>
      </c>
      <c r="J757" s="51">
        <f aca="true" t="shared" si="82" ref="J757:J764">I757/H757*100</f>
        <v>100</v>
      </c>
      <c r="K757" s="105"/>
    </row>
    <row r="758" spans="1:10" s="29" customFormat="1" ht="75.75" customHeight="1">
      <c r="A758" s="6"/>
      <c r="B758" s="6"/>
      <c r="C758" s="18"/>
      <c r="D758" s="65"/>
      <c r="E758" s="65"/>
      <c r="F758" s="49" t="s">
        <v>150</v>
      </c>
      <c r="G758" s="51" t="s">
        <v>14</v>
      </c>
      <c r="H758" s="51">
        <v>80</v>
      </c>
      <c r="I758" s="51">
        <v>93</v>
      </c>
      <c r="J758" s="51">
        <f t="shared" si="82"/>
        <v>116.25000000000001</v>
      </c>
    </row>
    <row r="759" spans="1:10" s="29" customFormat="1" ht="60.75" customHeight="1">
      <c r="A759" s="6"/>
      <c r="B759" s="6"/>
      <c r="C759" s="18"/>
      <c r="D759" s="65"/>
      <c r="E759" s="65"/>
      <c r="F759" s="49" t="s">
        <v>152</v>
      </c>
      <c r="G759" s="51" t="s">
        <v>14</v>
      </c>
      <c r="H759" s="51">
        <v>100</v>
      </c>
      <c r="I759" s="51">
        <v>100</v>
      </c>
      <c r="J759" s="51">
        <f t="shared" si="82"/>
        <v>100</v>
      </c>
    </row>
    <row r="760" spans="1:10" s="29" customFormat="1" ht="85.5" customHeight="1">
      <c r="A760" s="6"/>
      <c r="B760" s="6"/>
      <c r="C760" s="18"/>
      <c r="D760" s="65"/>
      <c r="E760" s="65"/>
      <c r="F760" s="49" t="s">
        <v>153</v>
      </c>
      <c r="G760" s="51" t="s">
        <v>14</v>
      </c>
      <c r="H760" s="51">
        <v>40</v>
      </c>
      <c r="I760" s="51">
        <v>71</v>
      </c>
      <c r="J760" s="68">
        <f t="shared" si="82"/>
        <v>177.5</v>
      </c>
    </row>
    <row r="761" spans="1:10" s="29" customFormat="1" ht="105.75" customHeight="1">
      <c r="A761" s="6"/>
      <c r="B761" s="6"/>
      <c r="C761" s="18"/>
      <c r="D761" s="65"/>
      <c r="E761" s="65"/>
      <c r="F761" s="49" t="s">
        <v>183</v>
      </c>
      <c r="G761" s="51" t="s">
        <v>14</v>
      </c>
      <c r="H761" s="54">
        <v>100</v>
      </c>
      <c r="I761" s="51">
        <v>100</v>
      </c>
      <c r="J761" s="54">
        <f t="shared" si="82"/>
        <v>100</v>
      </c>
    </row>
    <row r="762" spans="1:10" s="29" customFormat="1" ht="53.25" customHeight="1">
      <c r="A762" s="6"/>
      <c r="B762" s="6"/>
      <c r="C762" s="18"/>
      <c r="D762" s="65"/>
      <c r="E762" s="65"/>
      <c r="F762" s="49" t="s">
        <v>184</v>
      </c>
      <c r="G762" s="51" t="s">
        <v>14</v>
      </c>
      <c r="H762" s="54">
        <v>100</v>
      </c>
      <c r="I762" s="51">
        <v>100</v>
      </c>
      <c r="J762" s="54">
        <f t="shared" si="82"/>
        <v>100</v>
      </c>
    </row>
    <row r="763" spans="1:10" s="29" customFormat="1" ht="28.5" customHeight="1">
      <c r="A763" s="6"/>
      <c r="B763" s="6"/>
      <c r="C763" s="18"/>
      <c r="D763" s="65"/>
      <c r="E763" s="65"/>
      <c r="F763" s="49" t="s">
        <v>185</v>
      </c>
      <c r="G763" s="51" t="s">
        <v>14</v>
      </c>
      <c r="H763" s="54">
        <v>90</v>
      </c>
      <c r="I763" s="51">
        <v>96</v>
      </c>
      <c r="J763" s="54">
        <f t="shared" si="82"/>
        <v>106.66666666666667</v>
      </c>
    </row>
    <row r="764" spans="1:10" s="29" customFormat="1" ht="54" customHeight="1">
      <c r="A764" s="6"/>
      <c r="B764" s="6"/>
      <c r="C764" s="18"/>
      <c r="D764" s="65"/>
      <c r="E764" s="65"/>
      <c r="F764" s="49" t="s">
        <v>186</v>
      </c>
      <c r="G764" s="51" t="s">
        <v>14</v>
      </c>
      <c r="H764" s="54">
        <v>100</v>
      </c>
      <c r="I764" s="51">
        <v>100</v>
      </c>
      <c r="J764" s="54">
        <f t="shared" si="82"/>
        <v>100</v>
      </c>
    </row>
    <row r="765" spans="1:11" s="21" customFormat="1" ht="176.25" customHeight="1">
      <c r="A765" s="8" t="s">
        <v>125</v>
      </c>
      <c r="B765" s="18" t="s">
        <v>12</v>
      </c>
      <c r="C765" s="18">
        <v>4</v>
      </c>
      <c r="D765" s="65">
        <v>2</v>
      </c>
      <c r="E765" s="76">
        <f>D765/C765*100</f>
        <v>50</v>
      </c>
      <c r="F765" s="72" t="s">
        <v>151</v>
      </c>
      <c r="G765" s="51" t="s">
        <v>14</v>
      </c>
      <c r="H765" s="51">
        <v>100</v>
      </c>
      <c r="I765" s="51">
        <v>100</v>
      </c>
      <c r="J765" s="51">
        <f aca="true" t="shared" si="83" ref="J765:J772">I765/H765*100</f>
        <v>100</v>
      </c>
      <c r="K765" s="105"/>
    </row>
    <row r="766" spans="1:10" s="29" customFormat="1" ht="75.75" customHeight="1">
      <c r="A766" s="6"/>
      <c r="B766" s="6"/>
      <c r="C766" s="18"/>
      <c r="D766" s="65"/>
      <c r="E766" s="65"/>
      <c r="F766" s="49" t="s">
        <v>150</v>
      </c>
      <c r="G766" s="51" t="s">
        <v>14</v>
      </c>
      <c r="H766" s="51">
        <v>80</v>
      </c>
      <c r="I766" s="51">
        <v>100</v>
      </c>
      <c r="J766" s="51">
        <f t="shared" si="83"/>
        <v>125</v>
      </c>
    </row>
    <row r="767" spans="1:10" s="29" customFormat="1" ht="60.75" customHeight="1">
      <c r="A767" s="6"/>
      <c r="B767" s="6"/>
      <c r="C767" s="18"/>
      <c r="D767" s="65"/>
      <c r="E767" s="65"/>
      <c r="F767" s="49" t="s">
        <v>152</v>
      </c>
      <c r="G767" s="51" t="s">
        <v>14</v>
      </c>
      <c r="H767" s="51">
        <v>100</v>
      </c>
      <c r="I767" s="51">
        <v>100</v>
      </c>
      <c r="J767" s="51">
        <f t="shared" si="83"/>
        <v>100</v>
      </c>
    </row>
    <row r="768" spans="1:10" s="29" customFormat="1" ht="85.5" customHeight="1">
      <c r="A768" s="6"/>
      <c r="B768" s="6"/>
      <c r="C768" s="18"/>
      <c r="D768" s="65"/>
      <c r="E768" s="65"/>
      <c r="F768" s="49" t="s">
        <v>153</v>
      </c>
      <c r="G768" s="51" t="s">
        <v>14</v>
      </c>
      <c r="H768" s="51">
        <v>40</v>
      </c>
      <c r="I768" s="51">
        <v>0</v>
      </c>
      <c r="J768" s="68">
        <f t="shared" si="83"/>
        <v>0</v>
      </c>
    </row>
    <row r="769" spans="1:10" s="29" customFormat="1" ht="105.75" customHeight="1">
      <c r="A769" s="6"/>
      <c r="B769" s="6"/>
      <c r="C769" s="18"/>
      <c r="D769" s="65"/>
      <c r="E769" s="65"/>
      <c r="F769" s="49" t="s">
        <v>183</v>
      </c>
      <c r="G769" s="51" t="s">
        <v>14</v>
      </c>
      <c r="H769" s="54">
        <v>100</v>
      </c>
      <c r="I769" s="51">
        <v>0</v>
      </c>
      <c r="J769" s="54">
        <f t="shared" si="83"/>
        <v>0</v>
      </c>
    </row>
    <row r="770" spans="1:10" s="29" customFormat="1" ht="53.25" customHeight="1">
      <c r="A770" s="6"/>
      <c r="B770" s="6"/>
      <c r="C770" s="18"/>
      <c r="D770" s="65"/>
      <c r="E770" s="65"/>
      <c r="F770" s="49" t="s">
        <v>184</v>
      </c>
      <c r="G770" s="51" t="s">
        <v>14</v>
      </c>
      <c r="H770" s="54">
        <v>100</v>
      </c>
      <c r="I770" s="51">
        <v>0</v>
      </c>
      <c r="J770" s="54">
        <f t="shared" si="83"/>
        <v>0</v>
      </c>
    </row>
    <row r="771" spans="1:10" s="29" customFormat="1" ht="28.5" customHeight="1">
      <c r="A771" s="6"/>
      <c r="B771" s="6"/>
      <c r="C771" s="18"/>
      <c r="D771" s="65"/>
      <c r="E771" s="65"/>
      <c r="F771" s="49" t="s">
        <v>185</v>
      </c>
      <c r="G771" s="51" t="s">
        <v>14</v>
      </c>
      <c r="H771" s="54">
        <v>90</v>
      </c>
      <c r="I771" s="51">
        <v>90</v>
      </c>
      <c r="J771" s="54">
        <f t="shared" si="83"/>
        <v>100</v>
      </c>
    </row>
    <row r="772" spans="1:10" s="29" customFormat="1" ht="54" customHeight="1">
      <c r="A772" s="6"/>
      <c r="B772" s="6"/>
      <c r="C772" s="18"/>
      <c r="D772" s="65"/>
      <c r="E772" s="65"/>
      <c r="F772" s="49" t="s">
        <v>186</v>
      </c>
      <c r="G772" s="51" t="s">
        <v>14</v>
      </c>
      <c r="H772" s="54">
        <v>100</v>
      </c>
      <c r="I772" s="51">
        <v>100</v>
      </c>
      <c r="J772" s="54">
        <f t="shared" si="83"/>
        <v>100</v>
      </c>
    </row>
    <row r="773" spans="1:11" s="21" customFormat="1" ht="176.25" customHeight="1">
      <c r="A773" s="8" t="s">
        <v>129</v>
      </c>
      <c r="B773" s="18" t="s">
        <v>12</v>
      </c>
      <c r="C773" s="18">
        <v>53</v>
      </c>
      <c r="D773" s="65">
        <v>59</v>
      </c>
      <c r="E773" s="76">
        <f>D773/C773*100</f>
        <v>111.32075471698113</v>
      </c>
      <c r="F773" s="72" t="s">
        <v>151</v>
      </c>
      <c r="G773" s="51" t="s">
        <v>14</v>
      </c>
      <c r="H773" s="51">
        <v>100</v>
      </c>
      <c r="I773" s="51">
        <v>100</v>
      </c>
      <c r="J773" s="51">
        <f aca="true" t="shared" si="84" ref="J773:J780">I773/H773*100</f>
        <v>100</v>
      </c>
      <c r="K773" s="105"/>
    </row>
    <row r="774" spans="1:10" s="29" customFormat="1" ht="75.75" customHeight="1">
      <c r="A774" s="6"/>
      <c r="B774" s="6"/>
      <c r="C774" s="18"/>
      <c r="D774" s="65"/>
      <c r="E774" s="65"/>
      <c r="F774" s="49" t="s">
        <v>150</v>
      </c>
      <c r="G774" s="51" t="s">
        <v>14</v>
      </c>
      <c r="H774" s="51">
        <v>80</v>
      </c>
      <c r="I774" s="51">
        <v>100</v>
      </c>
      <c r="J774" s="51">
        <f t="shared" si="84"/>
        <v>125</v>
      </c>
    </row>
    <row r="775" spans="1:10" s="29" customFormat="1" ht="60.75" customHeight="1">
      <c r="A775" s="6"/>
      <c r="B775" s="6"/>
      <c r="C775" s="18"/>
      <c r="D775" s="65"/>
      <c r="E775" s="65"/>
      <c r="F775" s="49" t="s">
        <v>152</v>
      </c>
      <c r="G775" s="51" t="s">
        <v>14</v>
      </c>
      <c r="H775" s="51">
        <v>100</v>
      </c>
      <c r="I775" s="51">
        <v>100</v>
      </c>
      <c r="J775" s="51">
        <f t="shared" si="84"/>
        <v>100</v>
      </c>
    </row>
    <row r="776" spans="1:10" s="29" customFormat="1" ht="85.5" customHeight="1">
      <c r="A776" s="6"/>
      <c r="B776" s="6"/>
      <c r="C776" s="18"/>
      <c r="D776" s="65"/>
      <c r="E776" s="65"/>
      <c r="F776" s="49" t="s">
        <v>153</v>
      </c>
      <c r="G776" s="51" t="s">
        <v>14</v>
      </c>
      <c r="H776" s="51">
        <v>40</v>
      </c>
      <c r="I776" s="51">
        <v>50</v>
      </c>
      <c r="J776" s="68">
        <f t="shared" si="84"/>
        <v>125</v>
      </c>
    </row>
    <row r="777" spans="1:10" s="29" customFormat="1" ht="105.75" customHeight="1">
      <c r="A777" s="6"/>
      <c r="B777" s="6"/>
      <c r="C777" s="18"/>
      <c r="D777" s="65"/>
      <c r="E777" s="65"/>
      <c r="F777" s="49" t="s">
        <v>183</v>
      </c>
      <c r="G777" s="51" t="s">
        <v>14</v>
      </c>
      <c r="H777" s="54">
        <v>100</v>
      </c>
      <c r="I777" s="51">
        <v>100</v>
      </c>
      <c r="J777" s="54">
        <f t="shared" si="84"/>
        <v>100</v>
      </c>
    </row>
    <row r="778" spans="1:10" s="29" customFormat="1" ht="53.25" customHeight="1">
      <c r="A778" s="6"/>
      <c r="B778" s="6"/>
      <c r="C778" s="18"/>
      <c r="D778" s="65"/>
      <c r="E778" s="65"/>
      <c r="F778" s="49" t="s">
        <v>184</v>
      </c>
      <c r="G778" s="51" t="s">
        <v>14</v>
      </c>
      <c r="H778" s="54">
        <v>100</v>
      </c>
      <c r="I778" s="51">
        <v>100</v>
      </c>
      <c r="J778" s="54">
        <f t="shared" si="84"/>
        <v>100</v>
      </c>
    </row>
    <row r="779" spans="1:10" s="29" customFormat="1" ht="28.5" customHeight="1">
      <c r="A779" s="6"/>
      <c r="B779" s="6"/>
      <c r="C779" s="18"/>
      <c r="D779" s="65"/>
      <c r="E779" s="65"/>
      <c r="F779" s="49" t="s">
        <v>185</v>
      </c>
      <c r="G779" s="51" t="s">
        <v>14</v>
      </c>
      <c r="H779" s="54">
        <v>90</v>
      </c>
      <c r="I779" s="51">
        <v>94.9</v>
      </c>
      <c r="J779" s="54">
        <f t="shared" si="84"/>
        <v>105.44444444444446</v>
      </c>
    </row>
    <row r="780" spans="1:11" s="29" customFormat="1" ht="54" customHeight="1">
      <c r="A780" s="6"/>
      <c r="B780" s="6"/>
      <c r="C780" s="18"/>
      <c r="D780" s="65"/>
      <c r="E780" s="65"/>
      <c r="F780" s="49" t="s">
        <v>186</v>
      </c>
      <c r="G780" s="51" t="s">
        <v>14</v>
      </c>
      <c r="H780" s="54">
        <v>100</v>
      </c>
      <c r="I780" s="51">
        <v>50</v>
      </c>
      <c r="J780" s="54">
        <f t="shared" si="84"/>
        <v>50</v>
      </c>
      <c r="K780" s="104" t="s">
        <v>116</v>
      </c>
    </row>
    <row r="781" spans="1:11" s="21" customFormat="1" ht="150.75" customHeight="1">
      <c r="A781" s="8" t="s">
        <v>49</v>
      </c>
      <c r="B781" s="18" t="s">
        <v>12</v>
      </c>
      <c r="C781" s="18">
        <v>259</v>
      </c>
      <c r="D781" s="65">
        <v>254</v>
      </c>
      <c r="E781" s="76">
        <f>D781/C781*100</f>
        <v>98.06949806949807</v>
      </c>
      <c r="F781" s="72" t="s">
        <v>151</v>
      </c>
      <c r="G781" s="51" t="s">
        <v>14</v>
      </c>
      <c r="H781" s="51">
        <v>100</v>
      </c>
      <c r="I781" s="51">
        <v>100</v>
      </c>
      <c r="J781" s="51">
        <f aca="true" t="shared" si="85" ref="J781:J788">I781/H781*100</f>
        <v>100</v>
      </c>
      <c r="K781" s="105"/>
    </row>
    <row r="782" spans="1:10" s="29" customFormat="1" ht="75.75" customHeight="1">
      <c r="A782" s="6"/>
      <c r="B782" s="6"/>
      <c r="C782" s="18"/>
      <c r="D782" s="65"/>
      <c r="E782" s="65"/>
      <c r="F782" s="49" t="s">
        <v>150</v>
      </c>
      <c r="G782" s="51" t="s">
        <v>14</v>
      </c>
      <c r="H782" s="51">
        <v>80</v>
      </c>
      <c r="I782" s="51">
        <v>93</v>
      </c>
      <c r="J782" s="51">
        <f t="shared" si="85"/>
        <v>116.25000000000001</v>
      </c>
    </row>
    <row r="783" spans="1:10" s="29" customFormat="1" ht="60.75" customHeight="1">
      <c r="A783" s="6"/>
      <c r="B783" s="6"/>
      <c r="C783" s="18"/>
      <c r="D783" s="65"/>
      <c r="E783" s="65"/>
      <c r="F783" s="49" t="s">
        <v>152</v>
      </c>
      <c r="G783" s="51" t="s">
        <v>14</v>
      </c>
      <c r="H783" s="51">
        <v>100</v>
      </c>
      <c r="I783" s="51">
        <v>100</v>
      </c>
      <c r="J783" s="51">
        <f t="shared" si="85"/>
        <v>100</v>
      </c>
    </row>
    <row r="784" spans="1:10" s="29" customFormat="1" ht="85.5" customHeight="1">
      <c r="A784" s="6"/>
      <c r="B784" s="6"/>
      <c r="C784" s="18"/>
      <c r="D784" s="65"/>
      <c r="E784" s="65"/>
      <c r="F784" s="49" t="s">
        <v>153</v>
      </c>
      <c r="G784" s="51" t="s">
        <v>14</v>
      </c>
      <c r="H784" s="51">
        <v>40</v>
      </c>
      <c r="I784" s="51">
        <v>89</v>
      </c>
      <c r="J784" s="68">
        <f t="shared" si="85"/>
        <v>222.5</v>
      </c>
    </row>
    <row r="785" spans="1:10" s="29" customFormat="1" ht="105.75" customHeight="1">
      <c r="A785" s="6"/>
      <c r="B785" s="6"/>
      <c r="C785" s="18"/>
      <c r="D785" s="65"/>
      <c r="E785" s="65"/>
      <c r="F785" s="49" t="s">
        <v>183</v>
      </c>
      <c r="G785" s="51" t="s">
        <v>14</v>
      </c>
      <c r="H785" s="54">
        <v>100</v>
      </c>
      <c r="I785" s="51">
        <v>100</v>
      </c>
      <c r="J785" s="54">
        <f t="shared" si="85"/>
        <v>100</v>
      </c>
    </row>
    <row r="786" spans="1:10" s="29" customFormat="1" ht="53.25" customHeight="1">
      <c r="A786" s="6"/>
      <c r="B786" s="6"/>
      <c r="C786" s="18"/>
      <c r="D786" s="65"/>
      <c r="E786" s="65"/>
      <c r="F786" s="49" t="s">
        <v>184</v>
      </c>
      <c r="G786" s="51" t="s">
        <v>14</v>
      </c>
      <c r="H786" s="54">
        <v>100</v>
      </c>
      <c r="I786" s="51">
        <v>100</v>
      </c>
      <c r="J786" s="54">
        <f t="shared" si="85"/>
        <v>100</v>
      </c>
    </row>
    <row r="787" spans="1:10" s="29" customFormat="1" ht="28.5" customHeight="1">
      <c r="A787" s="6"/>
      <c r="B787" s="6"/>
      <c r="C787" s="18"/>
      <c r="D787" s="65"/>
      <c r="E787" s="65"/>
      <c r="F787" s="49" t="s">
        <v>185</v>
      </c>
      <c r="G787" s="51" t="s">
        <v>14</v>
      </c>
      <c r="H787" s="54">
        <v>90</v>
      </c>
      <c r="I787" s="51">
        <v>93</v>
      </c>
      <c r="J787" s="54">
        <f t="shared" si="85"/>
        <v>103.33333333333334</v>
      </c>
    </row>
    <row r="788" spans="1:11" s="29" customFormat="1" ht="54" customHeight="1">
      <c r="A788" s="6"/>
      <c r="B788" s="6"/>
      <c r="C788" s="18"/>
      <c r="D788" s="65"/>
      <c r="E788" s="65"/>
      <c r="F788" s="49" t="s">
        <v>186</v>
      </c>
      <c r="G788" s="51" t="s">
        <v>14</v>
      </c>
      <c r="H788" s="54">
        <v>100</v>
      </c>
      <c r="I788" s="51">
        <v>100</v>
      </c>
      <c r="J788" s="54">
        <f t="shared" si="85"/>
        <v>100</v>
      </c>
      <c r="K788" s="104"/>
    </row>
    <row r="789" spans="1:11" s="21" customFormat="1" ht="150.75" customHeight="1">
      <c r="A789" s="8" t="s">
        <v>166</v>
      </c>
      <c r="B789" s="18" t="s">
        <v>12</v>
      </c>
      <c r="C789" s="18">
        <v>17</v>
      </c>
      <c r="D789" s="65">
        <v>17</v>
      </c>
      <c r="E789" s="76">
        <f>D789/C789*100</f>
        <v>100</v>
      </c>
      <c r="F789" s="72" t="s">
        <v>151</v>
      </c>
      <c r="G789" s="51" t="s">
        <v>14</v>
      </c>
      <c r="H789" s="51">
        <v>100</v>
      </c>
      <c r="I789" s="51">
        <v>100</v>
      </c>
      <c r="J789" s="51">
        <f aca="true" t="shared" si="86" ref="J789:J796">I789/H789*100</f>
        <v>100</v>
      </c>
      <c r="K789" s="105"/>
    </row>
    <row r="790" spans="1:10" s="29" customFormat="1" ht="75.75" customHeight="1">
      <c r="A790" s="6"/>
      <c r="B790" s="6"/>
      <c r="C790" s="18"/>
      <c r="D790" s="65"/>
      <c r="E790" s="65"/>
      <c r="F790" s="49" t="s">
        <v>150</v>
      </c>
      <c r="G790" s="51" t="s">
        <v>14</v>
      </c>
      <c r="H790" s="51">
        <v>80</v>
      </c>
      <c r="I790" s="51">
        <v>67</v>
      </c>
      <c r="J790" s="51">
        <f t="shared" si="86"/>
        <v>83.75</v>
      </c>
    </row>
    <row r="791" spans="1:10" s="29" customFormat="1" ht="60.75" customHeight="1">
      <c r="A791" s="6"/>
      <c r="B791" s="6"/>
      <c r="C791" s="18"/>
      <c r="D791" s="65"/>
      <c r="E791" s="65"/>
      <c r="F791" s="49" t="s">
        <v>152</v>
      </c>
      <c r="G791" s="51" t="s">
        <v>14</v>
      </c>
      <c r="H791" s="51">
        <v>100</v>
      </c>
      <c r="I791" s="51">
        <v>100</v>
      </c>
      <c r="J791" s="51">
        <f t="shared" si="86"/>
        <v>100</v>
      </c>
    </row>
    <row r="792" spans="1:10" s="29" customFormat="1" ht="85.5" customHeight="1">
      <c r="A792" s="6"/>
      <c r="B792" s="6"/>
      <c r="C792" s="18"/>
      <c r="D792" s="65"/>
      <c r="E792" s="65"/>
      <c r="F792" s="49" t="s">
        <v>153</v>
      </c>
      <c r="G792" s="51" t="s">
        <v>14</v>
      </c>
      <c r="H792" s="51">
        <v>40</v>
      </c>
      <c r="I792" s="51">
        <v>0</v>
      </c>
      <c r="J792" s="68">
        <f t="shared" si="86"/>
        <v>0</v>
      </c>
    </row>
    <row r="793" spans="1:10" s="29" customFormat="1" ht="105.75" customHeight="1">
      <c r="A793" s="6"/>
      <c r="B793" s="6"/>
      <c r="C793" s="18"/>
      <c r="D793" s="65"/>
      <c r="E793" s="65"/>
      <c r="F793" s="49" t="s">
        <v>183</v>
      </c>
      <c r="G793" s="51" t="s">
        <v>14</v>
      </c>
      <c r="H793" s="54">
        <v>100</v>
      </c>
      <c r="I793" s="51">
        <v>100</v>
      </c>
      <c r="J793" s="54">
        <f t="shared" si="86"/>
        <v>100</v>
      </c>
    </row>
    <row r="794" spans="1:10" s="29" customFormat="1" ht="53.25" customHeight="1">
      <c r="A794" s="6"/>
      <c r="B794" s="6"/>
      <c r="C794" s="18"/>
      <c r="D794" s="65"/>
      <c r="E794" s="65"/>
      <c r="F794" s="49" t="s">
        <v>184</v>
      </c>
      <c r="G794" s="51" t="s">
        <v>14</v>
      </c>
      <c r="H794" s="54">
        <v>100</v>
      </c>
      <c r="I794" s="51">
        <v>0</v>
      </c>
      <c r="J794" s="54">
        <f t="shared" si="86"/>
        <v>0</v>
      </c>
    </row>
    <row r="795" spans="1:10" s="29" customFormat="1" ht="28.5" customHeight="1">
      <c r="A795" s="6"/>
      <c r="B795" s="6"/>
      <c r="C795" s="18"/>
      <c r="D795" s="65"/>
      <c r="E795" s="65"/>
      <c r="F795" s="49" t="s">
        <v>185</v>
      </c>
      <c r="G795" s="51" t="s">
        <v>14</v>
      </c>
      <c r="H795" s="54">
        <v>90</v>
      </c>
      <c r="I795" s="51">
        <v>90</v>
      </c>
      <c r="J795" s="54">
        <f t="shared" si="86"/>
        <v>100</v>
      </c>
    </row>
    <row r="796" spans="1:11" s="29" customFormat="1" ht="54" customHeight="1">
      <c r="A796" s="6"/>
      <c r="B796" s="6"/>
      <c r="C796" s="18"/>
      <c r="D796" s="65"/>
      <c r="E796" s="65"/>
      <c r="F796" s="49" t="s">
        <v>186</v>
      </c>
      <c r="G796" s="51" t="s">
        <v>14</v>
      </c>
      <c r="H796" s="54">
        <v>100</v>
      </c>
      <c r="I796" s="51">
        <v>100</v>
      </c>
      <c r="J796" s="54">
        <f t="shared" si="86"/>
        <v>100</v>
      </c>
      <c r="K796" s="104"/>
    </row>
    <row r="797" spans="1:11" s="21" customFormat="1" ht="150.75" customHeight="1">
      <c r="A797" s="8" t="s">
        <v>44</v>
      </c>
      <c r="B797" s="18" t="s">
        <v>12</v>
      </c>
      <c r="C797" s="18">
        <v>114</v>
      </c>
      <c r="D797" s="65">
        <v>109</v>
      </c>
      <c r="E797" s="76">
        <f>D797/C797*100</f>
        <v>95.6140350877193</v>
      </c>
      <c r="F797" s="72" t="s">
        <v>151</v>
      </c>
      <c r="G797" s="51" t="s">
        <v>14</v>
      </c>
      <c r="H797" s="51">
        <v>100</v>
      </c>
      <c r="I797" s="51">
        <v>100</v>
      </c>
      <c r="J797" s="51">
        <f aca="true" t="shared" si="87" ref="J797:J804">I797/H797*100</f>
        <v>100</v>
      </c>
      <c r="K797" s="105"/>
    </row>
    <row r="798" spans="1:10" s="29" customFormat="1" ht="75.75" customHeight="1">
      <c r="A798" s="6"/>
      <c r="B798" s="6"/>
      <c r="C798" s="18"/>
      <c r="D798" s="65"/>
      <c r="E798" s="65"/>
      <c r="F798" s="49" t="s">
        <v>150</v>
      </c>
      <c r="G798" s="51" t="s">
        <v>14</v>
      </c>
      <c r="H798" s="51">
        <v>80</v>
      </c>
      <c r="I798" s="51">
        <v>84</v>
      </c>
      <c r="J798" s="51">
        <f t="shared" si="87"/>
        <v>105</v>
      </c>
    </row>
    <row r="799" spans="1:10" s="29" customFormat="1" ht="60.75" customHeight="1">
      <c r="A799" s="6"/>
      <c r="B799" s="6"/>
      <c r="C799" s="18"/>
      <c r="D799" s="65"/>
      <c r="E799" s="65"/>
      <c r="F799" s="49" t="s">
        <v>152</v>
      </c>
      <c r="G799" s="51" t="s">
        <v>14</v>
      </c>
      <c r="H799" s="51">
        <v>100</v>
      </c>
      <c r="I799" s="51">
        <v>100</v>
      </c>
      <c r="J799" s="51">
        <f t="shared" si="87"/>
        <v>100</v>
      </c>
    </row>
    <row r="800" spans="1:10" s="29" customFormat="1" ht="85.5" customHeight="1">
      <c r="A800" s="6"/>
      <c r="B800" s="6"/>
      <c r="C800" s="18"/>
      <c r="D800" s="65"/>
      <c r="E800" s="65"/>
      <c r="F800" s="49" t="s">
        <v>153</v>
      </c>
      <c r="G800" s="51" t="s">
        <v>14</v>
      </c>
      <c r="H800" s="51">
        <v>40</v>
      </c>
      <c r="I800" s="51">
        <v>40</v>
      </c>
      <c r="J800" s="68">
        <f t="shared" si="87"/>
        <v>100</v>
      </c>
    </row>
    <row r="801" spans="1:10" s="29" customFormat="1" ht="105.75" customHeight="1">
      <c r="A801" s="6"/>
      <c r="B801" s="6"/>
      <c r="C801" s="18"/>
      <c r="D801" s="65"/>
      <c r="E801" s="65"/>
      <c r="F801" s="49" t="s">
        <v>183</v>
      </c>
      <c r="G801" s="51" t="s">
        <v>14</v>
      </c>
      <c r="H801" s="54">
        <v>100</v>
      </c>
      <c r="I801" s="51">
        <v>100</v>
      </c>
      <c r="J801" s="54">
        <f t="shared" si="87"/>
        <v>100</v>
      </c>
    </row>
    <row r="802" spans="1:10" s="29" customFormat="1" ht="53.25" customHeight="1">
      <c r="A802" s="6"/>
      <c r="B802" s="6"/>
      <c r="C802" s="18"/>
      <c r="D802" s="65"/>
      <c r="E802" s="65"/>
      <c r="F802" s="49" t="s">
        <v>184</v>
      </c>
      <c r="G802" s="51" t="s">
        <v>14</v>
      </c>
      <c r="H802" s="54">
        <v>100</v>
      </c>
      <c r="I802" s="51">
        <v>100</v>
      </c>
      <c r="J802" s="54">
        <f t="shared" si="87"/>
        <v>100</v>
      </c>
    </row>
    <row r="803" spans="1:10" s="29" customFormat="1" ht="28.5" customHeight="1">
      <c r="A803" s="6"/>
      <c r="B803" s="6"/>
      <c r="C803" s="18"/>
      <c r="D803" s="65"/>
      <c r="E803" s="65"/>
      <c r="F803" s="49" t="s">
        <v>185</v>
      </c>
      <c r="G803" s="51" t="s">
        <v>14</v>
      </c>
      <c r="H803" s="54">
        <v>90</v>
      </c>
      <c r="I803" s="51">
        <v>95</v>
      </c>
      <c r="J803" s="54">
        <f t="shared" si="87"/>
        <v>105.55555555555556</v>
      </c>
    </row>
    <row r="804" spans="1:11" s="29" customFormat="1" ht="54" customHeight="1">
      <c r="A804" s="6"/>
      <c r="B804" s="6"/>
      <c r="C804" s="18"/>
      <c r="D804" s="65"/>
      <c r="E804" s="65"/>
      <c r="F804" s="49" t="s">
        <v>186</v>
      </c>
      <c r="G804" s="51" t="s">
        <v>14</v>
      </c>
      <c r="H804" s="54">
        <v>100</v>
      </c>
      <c r="I804" s="51">
        <v>100</v>
      </c>
      <c r="J804" s="54">
        <f t="shared" si="87"/>
        <v>100</v>
      </c>
      <c r="K804" s="104"/>
    </row>
    <row r="805" spans="1:11" s="21" customFormat="1" ht="150.75" customHeight="1">
      <c r="A805" s="8" t="s">
        <v>51</v>
      </c>
      <c r="B805" s="18" t="s">
        <v>12</v>
      </c>
      <c r="C805" s="18">
        <v>373</v>
      </c>
      <c r="D805" s="65">
        <v>373</v>
      </c>
      <c r="E805" s="76">
        <f>D805/C805*100</f>
        <v>100</v>
      </c>
      <c r="F805" s="72" t="s">
        <v>151</v>
      </c>
      <c r="G805" s="51" t="s">
        <v>14</v>
      </c>
      <c r="H805" s="51">
        <v>100</v>
      </c>
      <c r="I805" s="51">
        <v>100</v>
      </c>
      <c r="J805" s="51">
        <f aca="true" t="shared" si="88" ref="J805:J812">I805/H805*100</f>
        <v>100</v>
      </c>
      <c r="K805" s="105"/>
    </row>
    <row r="806" spans="1:10" s="29" customFormat="1" ht="75.75" customHeight="1">
      <c r="A806" s="6"/>
      <c r="B806" s="6"/>
      <c r="C806" s="18"/>
      <c r="D806" s="65"/>
      <c r="E806" s="65"/>
      <c r="F806" s="49" t="s">
        <v>150</v>
      </c>
      <c r="G806" s="51" t="s">
        <v>14</v>
      </c>
      <c r="H806" s="51">
        <v>80</v>
      </c>
      <c r="I806" s="51">
        <v>83</v>
      </c>
      <c r="J806" s="51">
        <f t="shared" si="88"/>
        <v>103.75000000000001</v>
      </c>
    </row>
    <row r="807" spans="1:10" s="29" customFormat="1" ht="60.75" customHeight="1">
      <c r="A807" s="6"/>
      <c r="B807" s="6"/>
      <c r="C807" s="18"/>
      <c r="D807" s="65"/>
      <c r="E807" s="65"/>
      <c r="F807" s="49" t="s">
        <v>152</v>
      </c>
      <c r="G807" s="51" t="s">
        <v>14</v>
      </c>
      <c r="H807" s="51">
        <v>100</v>
      </c>
      <c r="I807" s="51">
        <v>97</v>
      </c>
      <c r="J807" s="51">
        <f t="shared" si="88"/>
        <v>97</v>
      </c>
    </row>
    <row r="808" spans="1:10" s="29" customFormat="1" ht="85.5" customHeight="1">
      <c r="A808" s="6"/>
      <c r="B808" s="6"/>
      <c r="C808" s="18"/>
      <c r="D808" s="65"/>
      <c r="E808" s="65"/>
      <c r="F808" s="49" t="s">
        <v>153</v>
      </c>
      <c r="G808" s="51" t="s">
        <v>14</v>
      </c>
      <c r="H808" s="51">
        <v>40</v>
      </c>
      <c r="I808" s="51">
        <v>32</v>
      </c>
      <c r="J808" s="68">
        <f t="shared" si="88"/>
        <v>80</v>
      </c>
    </row>
    <row r="809" spans="1:10" s="29" customFormat="1" ht="105.75" customHeight="1">
      <c r="A809" s="6"/>
      <c r="B809" s="6"/>
      <c r="C809" s="18"/>
      <c r="D809" s="65"/>
      <c r="E809" s="65"/>
      <c r="F809" s="49" t="s">
        <v>183</v>
      </c>
      <c r="G809" s="51" t="s">
        <v>14</v>
      </c>
      <c r="H809" s="54">
        <v>100</v>
      </c>
      <c r="I809" s="51">
        <v>100</v>
      </c>
      <c r="J809" s="54">
        <f t="shared" si="88"/>
        <v>100</v>
      </c>
    </row>
    <row r="810" spans="1:10" s="29" customFormat="1" ht="53.25" customHeight="1">
      <c r="A810" s="6"/>
      <c r="B810" s="6"/>
      <c r="C810" s="18"/>
      <c r="D810" s="65"/>
      <c r="E810" s="65"/>
      <c r="F810" s="49" t="s">
        <v>184</v>
      </c>
      <c r="G810" s="51" t="s">
        <v>14</v>
      </c>
      <c r="H810" s="54">
        <v>100</v>
      </c>
      <c r="I810" s="51">
        <v>100</v>
      </c>
      <c r="J810" s="54">
        <f t="shared" si="88"/>
        <v>100</v>
      </c>
    </row>
    <row r="811" spans="1:10" s="29" customFormat="1" ht="28.5" customHeight="1">
      <c r="A811" s="6"/>
      <c r="B811" s="6"/>
      <c r="C811" s="18"/>
      <c r="D811" s="65"/>
      <c r="E811" s="65"/>
      <c r="F811" s="49" t="s">
        <v>185</v>
      </c>
      <c r="G811" s="51" t="s">
        <v>14</v>
      </c>
      <c r="H811" s="54">
        <v>90</v>
      </c>
      <c r="I811" s="51">
        <v>78</v>
      </c>
      <c r="J811" s="54">
        <f t="shared" si="88"/>
        <v>86.66666666666667</v>
      </c>
    </row>
    <row r="812" spans="1:11" s="29" customFormat="1" ht="54" customHeight="1">
      <c r="A812" s="6"/>
      <c r="B812" s="6"/>
      <c r="C812" s="18"/>
      <c r="D812" s="65"/>
      <c r="E812" s="65"/>
      <c r="F812" s="49" t="s">
        <v>186</v>
      </c>
      <c r="G812" s="51" t="s">
        <v>14</v>
      </c>
      <c r="H812" s="54">
        <v>100</v>
      </c>
      <c r="I812" s="51">
        <v>100</v>
      </c>
      <c r="J812" s="54">
        <f t="shared" si="88"/>
        <v>100</v>
      </c>
      <c r="K812" s="104"/>
    </row>
    <row r="813" spans="1:11" s="21" customFormat="1" ht="150.75" customHeight="1">
      <c r="A813" s="8" t="s">
        <v>168</v>
      </c>
      <c r="B813" s="18" t="s">
        <v>12</v>
      </c>
      <c r="C813" s="18">
        <v>14</v>
      </c>
      <c r="D813" s="65">
        <v>13</v>
      </c>
      <c r="E813" s="76">
        <f>D813/C813*100</f>
        <v>92.85714285714286</v>
      </c>
      <c r="F813" s="72" t="s">
        <v>151</v>
      </c>
      <c r="G813" s="51" t="s">
        <v>14</v>
      </c>
      <c r="H813" s="51">
        <v>100</v>
      </c>
      <c r="I813" s="51">
        <v>100</v>
      </c>
      <c r="J813" s="51">
        <f aca="true" t="shared" si="89" ref="J813:J820">I813/H813*100</f>
        <v>100</v>
      </c>
      <c r="K813" s="105"/>
    </row>
    <row r="814" spans="1:10" s="29" customFormat="1" ht="75.75" customHeight="1">
      <c r="A814" s="6"/>
      <c r="B814" s="6"/>
      <c r="C814" s="18"/>
      <c r="D814" s="65"/>
      <c r="E814" s="65"/>
      <c r="F814" s="49" t="s">
        <v>150</v>
      </c>
      <c r="G814" s="51" t="s">
        <v>14</v>
      </c>
      <c r="H814" s="51">
        <v>80</v>
      </c>
      <c r="I814" s="51">
        <v>50</v>
      </c>
      <c r="J814" s="51">
        <f t="shared" si="89"/>
        <v>62.5</v>
      </c>
    </row>
    <row r="815" spans="1:10" s="29" customFormat="1" ht="60.75" customHeight="1">
      <c r="A815" s="6"/>
      <c r="B815" s="6"/>
      <c r="C815" s="18"/>
      <c r="D815" s="65"/>
      <c r="E815" s="65"/>
      <c r="F815" s="49" t="s">
        <v>152</v>
      </c>
      <c r="G815" s="51" t="s">
        <v>14</v>
      </c>
      <c r="H815" s="51">
        <v>100</v>
      </c>
      <c r="I815" s="51">
        <v>100</v>
      </c>
      <c r="J815" s="51">
        <f t="shared" si="89"/>
        <v>100</v>
      </c>
    </row>
    <row r="816" spans="1:10" s="29" customFormat="1" ht="85.5" customHeight="1">
      <c r="A816" s="6"/>
      <c r="B816" s="6"/>
      <c r="C816" s="18"/>
      <c r="D816" s="65"/>
      <c r="E816" s="65"/>
      <c r="F816" s="49" t="s">
        <v>153</v>
      </c>
      <c r="G816" s="51" t="s">
        <v>14</v>
      </c>
      <c r="H816" s="51">
        <v>40</v>
      </c>
      <c r="I816" s="51">
        <v>50</v>
      </c>
      <c r="J816" s="68">
        <f t="shared" si="89"/>
        <v>125</v>
      </c>
    </row>
    <row r="817" spans="1:10" s="29" customFormat="1" ht="105.75" customHeight="1">
      <c r="A817" s="6"/>
      <c r="B817" s="6"/>
      <c r="C817" s="18"/>
      <c r="D817" s="65"/>
      <c r="E817" s="65"/>
      <c r="F817" s="49" t="s">
        <v>183</v>
      </c>
      <c r="G817" s="51" t="s">
        <v>14</v>
      </c>
      <c r="H817" s="54">
        <v>100</v>
      </c>
      <c r="I817" s="51">
        <v>0</v>
      </c>
      <c r="J817" s="54">
        <f t="shared" si="89"/>
        <v>0</v>
      </c>
    </row>
    <row r="818" spans="1:10" s="29" customFormat="1" ht="53.25" customHeight="1">
      <c r="A818" s="6"/>
      <c r="B818" s="6"/>
      <c r="C818" s="18"/>
      <c r="D818" s="65"/>
      <c r="E818" s="65"/>
      <c r="F818" s="49" t="s">
        <v>184</v>
      </c>
      <c r="G818" s="51" t="s">
        <v>14</v>
      </c>
      <c r="H818" s="54">
        <v>100</v>
      </c>
      <c r="I818" s="51">
        <v>0</v>
      </c>
      <c r="J818" s="54">
        <f t="shared" si="89"/>
        <v>0</v>
      </c>
    </row>
    <row r="819" spans="1:10" s="29" customFormat="1" ht="28.5" customHeight="1">
      <c r="A819" s="6"/>
      <c r="B819" s="6"/>
      <c r="C819" s="18"/>
      <c r="D819" s="65"/>
      <c r="E819" s="65"/>
      <c r="F819" s="49" t="s">
        <v>185</v>
      </c>
      <c r="G819" s="51" t="s">
        <v>14</v>
      </c>
      <c r="H819" s="54">
        <v>90</v>
      </c>
      <c r="I819" s="51">
        <v>90</v>
      </c>
      <c r="J819" s="54">
        <f t="shared" si="89"/>
        <v>100</v>
      </c>
    </row>
    <row r="820" spans="1:11" s="29" customFormat="1" ht="54" customHeight="1">
      <c r="A820" s="6"/>
      <c r="B820" s="6"/>
      <c r="C820" s="18"/>
      <c r="D820" s="65"/>
      <c r="E820" s="65"/>
      <c r="F820" s="49" t="s">
        <v>186</v>
      </c>
      <c r="G820" s="51" t="s">
        <v>14</v>
      </c>
      <c r="H820" s="54">
        <v>100</v>
      </c>
      <c r="I820" s="51">
        <v>100</v>
      </c>
      <c r="J820" s="54">
        <f t="shared" si="89"/>
        <v>100</v>
      </c>
      <c r="K820" s="104"/>
    </row>
    <row r="821" spans="1:11" s="21" customFormat="1" ht="150.75" customHeight="1">
      <c r="A821" s="8" t="s">
        <v>130</v>
      </c>
      <c r="B821" s="18" t="s">
        <v>12</v>
      </c>
      <c r="C821" s="18">
        <v>9</v>
      </c>
      <c r="D821" s="65">
        <v>8</v>
      </c>
      <c r="E821" s="76">
        <f>D821/C821*100</f>
        <v>88.88888888888889</v>
      </c>
      <c r="F821" s="72" t="s">
        <v>151</v>
      </c>
      <c r="G821" s="51" t="s">
        <v>14</v>
      </c>
      <c r="H821" s="51">
        <v>100</v>
      </c>
      <c r="I821" s="51">
        <v>100</v>
      </c>
      <c r="J821" s="51">
        <f aca="true" t="shared" si="90" ref="J821:J828">I821/H821*100</f>
        <v>100</v>
      </c>
      <c r="K821" s="105"/>
    </row>
    <row r="822" spans="1:10" s="29" customFormat="1" ht="75.75" customHeight="1">
      <c r="A822" s="6"/>
      <c r="B822" s="6"/>
      <c r="C822" s="18"/>
      <c r="D822" s="65"/>
      <c r="E822" s="65"/>
      <c r="F822" s="49" t="s">
        <v>150</v>
      </c>
      <c r="G822" s="51" t="s">
        <v>14</v>
      </c>
      <c r="H822" s="51">
        <v>80</v>
      </c>
      <c r="I822" s="51">
        <v>100</v>
      </c>
      <c r="J822" s="51">
        <f t="shared" si="90"/>
        <v>125</v>
      </c>
    </row>
    <row r="823" spans="1:10" s="29" customFormat="1" ht="60.75" customHeight="1">
      <c r="A823" s="6"/>
      <c r="B823" s="6"/>
      <c r="C823" s="18"/>
      <c r="D823" s="65"/>
      <c r="E823" s="65"/>
      <c r="F823" s="49" t="s">
        <v>152</v>
      </c>
      <c r="G823" s="51" t="s">
        <v>14</v>
      </c>
      <c r="H823" s="51">
        <v>100</v>
      </c>
      <c r="I823" s="51">
        <v>100</v>
      </c>
      <c r="J823" s="51">
        <f t="shared" si="90"/>
        <v>100</v>
      </c>
    </row>
    <row r="824" spans="1:10" s="29" customFormat="1" ht="85.5" customHeight="1">
      <c r="A824" s="6"/>
      <c r="B824" s="6"/>
      <c r="C824" s="18"/>
      <c r="D824" s="65"/>
      <c r="E824" s="65"/>
      <c r="F824" s="49" t="s">
        <v>153</v>
      </c>
      <c r="G824" s="51" t="s">
        <v>14</v>
      </c>
      <c r="H824" s="51">
        <v>40</v>
      </c>
      <c r="I824" s="51">
        <v>50</v>
      </c>
      <c r="J824" s="68">
        <f t="shared" si="90"/>
        <v>125</v>
      </c>
    </row>
    <row r="825" spans="1:10" s="29" customFormat="1" ht="105.75" customHeight="1">
      <c r="A825" s="6"/>
      <c r="B825" s="6"/>
      <c r="C825" s="18"/>
      <c r="D825" s="65"/>
      <c r="E825" s="65"/>
      <c r="F825" s="49" t="s">
        <v>183</v>
      </c>
      <c r="G825" s="51" t="s">
        <v>14</v>
      </c>
      <c r="H825" s="54">
        <v>100</v>
      </c>
      <c r="I825" s="51">
        <v>100</v>
      </c>
      <c r="J825" s="54">
        <f t="shared" si="90"/>
        <v>100</v>
      </c>
    </row>
    <row r="826" spans="1:10" s="29" customFormat="1" ht="53.25" customHeight="1">
      <c r="A826" s="6"/>
      <c r="B826" s="6"/>
      <c r="C826" s="18"/>
      <c r="D826" s="65"/>
      <c r="E826" s="65"/>
      <c r="F826" s="49" t="s">
        <v>184</v>
      </c>
      <c r="G826" s="51" t="s">
        <v>14</v>
      </c>
      <c r="H826" s="54">
        <v>100</v>
      </c>
      <c r="I826" s="51">
        <v>100</v>
      </c>
      <c r="J826" s="54">
        <f t="shared" si="90"/>
        <v>100</v>
      </c>
    </row>
    <row r="827" spans="1:10" s="29" customFormat="1" ht="28.5" customHeight="1">
      <c r="A827" s="6"/>
      <c r="B827" s="6"/>
      <c r="C827" s="18"/>
      <c r="D827" s="65"/>
      <c r="E827" s="65"/>
      <c r="F827" s="49" t="s">
        <v>185</v>
      </c>
      <c r="G827" s="51" t="s">
        <v>14</v>
      </c>
      <c r="H827" s="54">
        <v>90</v>
      </c>
      <c r="I827" s="51">
        <v>90</v>
      </c>
      <c r="J827" s="54">
        <f t="shared" si="90"/>
        <v>100</v>
      </c>
    </row>
    <row r="828" spans="1:11" s="29" customFormat="1" ht="54" customHeight="1">
      <c r="A828" s="6"/>
      <c r="B828" s="6"/>
      <c r="C828" s="18"/>
      <c r="D828" s="65"/>
      <c r="E828" s="65"/>
      <c r="F828" s="49" t="s">
        <v>186</v>
      </c>
      <c r="G828" s="51" t="s">
        <v>14</v>
      </c>
      <c r="H828" s="54">
        <v>100</v>
      </c>
      <c r="I828" s="51">
        <v>100</v>
      </c>
      <c r="J828" s="54">
        <f t="shared" si="90"/>
        <v>100</v>
      </c>
      <c r="K828" s="104"/>
    </row>
    <row r="829" spans="1:11" s="21" customFormat="1" ht="150.75" customHeight="1">
      <c r="A829" s="8" t="s">
        <v>169</v>
      </c>
      <c r="B829" s="18" t="s">
        <v>12</v>
      </c>
      <c r="C829" s="18">
        <v>12</v>
      </c>
      <c r="D829" s="65">
        <v>10</v>
      </c>
      <c r="E829" s="76">
        <f>D829/C829*100</f>
        <v>83.33333333333334</v>
      </c>
      <c r="F829" s="72" t="s">
        <v>151</v>
      </c>
      <c r="G829" s="51" t="s">
        <v>14</v>
      </c>
      <c r="H829" s="51">
        <v>100</v>
      </c>
      <c r="I829" s="51">
        <v>100</v>
      </c>
      <c r="J829" s="51">
        <f aca="true" t="shared" si="91" ref="J829:J836">I829/H829*100</f>
        <v>100</v>
      </c>
      <c r="K829" s="105"/>
    </row>
    <row r="830" spans="1:10" s="29" customFormat="1" ht="75.75" customHeight="1">
      <c r="A830" s="6"/>
      <c r="B830" s="6"/>
      <c r="C830" s="18"/>
      <c r="D830" s="65"/>
      <c r="E830" s="65"/>
      <c r="F830" s="49" t="s">
        <v>150</v>
      </c>
      <c r="G830" s="51" t="s">
        <v>14</v>
      </c>
      <c r="H830" s="51">
        <v>80</v>
      </c>
      <c r="I830" s="51">
        <v>80</v>
      </c>
      <c r="J830" s="51">
        <f t="shared" si="91"/>
        <v>100</v>
      </c>
    </row>
    <row r="831" spans="1:10" s="29" customFormat="1" ht="60.75" customHeight="1">
      <c r="A831" s="6"/>
      <c r="B831" s="6"/>
      <c r="C831" s="18"/>
      <c r="D831" s="65"/>
      <c r="E831" s="65"/>
      <c r="F831" s="49" t="s">
        <v>152</v>
      </c>
      <c r="G831" s="51" t="s">
        <v>14</v>
      </c>
      <c r="H831" s="51">
        <v>100</v>
      </c>
      <c r="I831" s="51">
        <v>100</v>
      </c>
      <c r="J831" s="51">
        <f t="shared" si="91"/>
        <v>100</v>
      </c>
    </row>
    <row r="832" spans="1:10" s="29" customFormat="1" ht="85.5" customHeight="1">
      <c r="A832" s="6"/>
      <c r="B832" s="6"/>
      <c r="C832" s="18"/>
      <c r="D832" s="65"/>
      <c r="E832" s="65"/>
      <c r="F832" s="49" t="s">
        <v>153</v>
      </c>
      <c r="G832" s="51" t="s">
        <v>14</v>
      </c>
      <c r="H832" s="51">
        <v>40</v>
      </c>
      <c r="I832" s="51">
        <v>40</v>
      </c>
      <c r="J832" s="68">
        <f t="shared" si="91"/>
        <v>100</v>
      </c>
    </row>
    <row r="833" spans="1:10" s="29" customFormat="1" ht="105.75" customHeight="1">
      <c r="A833" s="6"/>
      <c r="B833" s="6"/>
      <c r="C833" s="18"/>
      <c r="D833" s="65"/>
      <c r="E833" s="65"/>
      <c r="F833" s="49" t="s">
        <v>183</v>
      </c>
      <c r="G833" s="51" t="s">
        <v>14</v>
      </c>
      <c r="H833" s="54">
        <v>100</v>
      </c>
      <c r="I833" s="51">
        <v>100</v>
      </c>
      <c r="J833" s="54">
        <f t="shared" si="91"/>
        <v>100</v>
      </c>
    </row>
    <row r="834" spans="1:10" s="29" customFormat="1" ht="53.25" customHeight="1">
      <c r="A834" s="6"/>
      <c r="B834" s="6"/>
      <c r="C834" s="18"/>
      <c r="D834" s="65"/>
      <c r="E834" s="65"/>
      <c r="F834" s="49" t="s">
        <v>184</v>
      </c>
      <c r="G834" s="51" t="s">
        <v>14</v>
      </c>
      <c r="H834" s="54">
        <v>100</v>
      </c>
      <c r="I834" s="51">
        <v>100</v>
      </c>
      <c r="J834" s="54">
        <f t="shared" si="91"/>
        <v>100</v>
      </c>
    </row>
    <row r="835" spans="1:10" s="29" customFormat="1" ht="28.5" customHeight="1">
      <c r="A835" s="6"/>
      <c r="B835" s="6"/>
      <c r="C835" s="18"/>
      <c r="D835" s="65"/>
      <c r="E835" s="65"/>
      <c r="F835" s="49" t="s">
        <v>185</v>
      </c>
      <c r="G835" s="51" t="s">
        <v>14</v>
      </c>
      <c r="H835" s="54">
        <v>90</v>
      </c>
      <c r="I835" s="51">
        <v>90</v>
      </c>
      <c r="J835" s="54">
        <f t="shared" si="91"/>
        <v>100</v>
      </c>
    </row>
    <row r="836" spans="1:11" s="29" customFormat="1" ht="54" customHeight="1">
      <c r="A836" s="6"/>
      <c r="B836" s="6"/>
      <c r="C836" s="18"/>
      <c r="D836" s="65"/>
      <c r="E836" s="65"/>
      <c r="F836" s="49" t="s">
        <v>186</v>
      </c>
      <c r="G836" s="51" t="s">
        <v>14</v>
      </c>
      <c r="H836" s="54">
        <v>100</v>
      </c>
      <c r="I836" s="51">
        <v>100</v>
      </c>
      <c r="J836" s="54">
        <f t="shared" si="91"/>
        <v>100</v>
      </c>
      <c r="K836" s="104"/>
    </row>
    <row r="837" spans="1:11" s="21" customFormat="1" ht="150.75" customHeight="1">
      <c r="A837" s="8" t="s">
        <v>170</v>
      </c>
      <c r="B837" s="18" t="s">
        <v>12</v>
      </c>
      <c r="C837" s="18">
        <v>11</v>
      </c>
      <c r="D837" s="65">
        <v>10</v>
      </c>
      <c r="E837" s="76">
        <f>D837/C837*100</f>
        <v>90.9090909090909</v>
      </c>
      <c r="F837" s="72" t="s">
        <v>151</v>
      </c>
      <c r="G837" s="51" t="s">
        <v>14</v>
      </c>
      <c r="H837" s="51">
        <v>100</v>
      </c>
      <c r="I837" s="51">
        <v>100</v>
      </c>
      <c r="J837" s="51">
        <f aca="true" t="shared" si="92" ref="J837:J844">I837/H837*100</f>
        <v>100</v>
      </c>
      <c r="K837" s="105"/>
    </row>
    <row r="838" spans="1:10" s="29" customFormat="1" ht="75.75" customHeight="1">
      <c r="A838" s="6"/>
      <c r="B838" s="6"/>
      <c r="C838" s="18"/>
      <c r="D838" s="65"/>
      <c r="E838" s="65"/>
      <c r="F838" s="49" t="s">
        <v>150</v>
      </c>
      <c r="G838" s="51" t="s">
        <v>14</v>
      </c>
      <c r="H838" s="51">
        <v>80</v>
      </c>
      <c r="I838" s="51">
        <v>80</v>
      </c>
      <c r="J838" s="51">
        <f t="shared" si="92"/>
        <v>100</v>
      </c>
    </row>
    <row r="839" spans="1:10" s="29" customFormat="1" ht="60.75" customHeight="1">
      <c r="A839" s="6"/>
      <c r="B839" s="6"/>
      <c r="C839" s="18"/>
      <c r="D839" s="65"/>
      <c r="E839" s="65"/>
      <c r="F839" s="49" t="s">
        <v>152</v>
      </c>
      <c r="G839" s="51" t="s">
        <v>14</v>
      </c>
      <c r="H839" s="51">
        <v>100</v>
      </c>
      <c r="I839" s="51">
        <v>100</v>
      </c>
      <c r="J839" s="51">
        <f t="shared" si="92"/>
        <v>100</v>
      </c>
    </row>
    <row r="840" spans="1:10" s="29" customFormat="1" ht="85.5" customHeight="1">
      <c r="A840" s="6"/>
      <c r="B840" s="6"/>
      <c r="C840" s="18"/>
      <c r="D840" s="65"/>
      <c r="E840" s="65"/>
      <c r="F840" s="49" t="s">
        <v>153</v>
      </c>
      <c r="G840" s="51" t="s">
        <v>14</v>
      </c>
      <c r="H840" s="51">
        <v>40</v>
      </c>
      <c r="I840" s="51">
        <v>20</v>
      </c>
      <c r="J840" s="68">
        <f t="shared" si="92"/>
        <v>50</v>
      </c>
    </row>
    <row r="841" spans="1:10" s="29" customFormat="1" ht="105.75" customHeight="1">
      <c r="A841" s="6"/>
      <c r="B841" s="6"/>
      <c r="C841" s="18"/>
      <c r="D841" s="65"/>
      <c r="E841" s="65"/>
      <c r="F841" s="49" t="s">
        <v>183</v>
      </c>
      <c r="G841" s="51" t="s">
        <v>14</v>
      </c>
      <c r="H841" s="54">
        <v>100</v>
      </c>
      <c r="I841" s="51">
        <v>100</v>
      </c>
      <c r="J841" s="54">
        <f t="shared" si="92"/>
        <v>100</v>
      </c>
    </row>
    <row r="842" spans="1:10" s="29" customFormat="1" ht="53.25" customHeight="1">
      <c r="A842" s="6"/>
      <c r="B842" s="6"/>
      <c r="C842" s="18"/>
      <c r="D842" s="65"/>
      <c r="E842" s="65"/>
      <c r="F842" s="49" t="s">
        <v>184</v>
      </c>
      <c r="G842" s="51" t="s">
        <v>14</v>
      </c>
      <c r="H842" s="54">
        <v>100</v>
      </c>
      <c r="I842" s="51">
        <v>100</v>
      </c>
      <c r="J842" s="54">
        <f t="shared" si="92"/>
        <v>100</v>
      </c>
    </row>
    <row r="843" spans="1:10" s="29" customFormat="1" ht="28.5" customHeight="1">
      <c r="A843" s="6"/>
      <c r="B843" s="6"/>
      <c r="C843" s="18"/>
      <c r="D843" s="65"/>
      <c r="E843" s="65"/>
      <c r="F843" s="49" t="s">
        <v>185</v>
      </c>
      <c r="G843" s="51" t="s">
        <v>14</v>
      </c>
      <c r="H843" s="54">
        <v>90</v>
      </c>
      <c r="I843" s="51">
        <v>90</v>
      </c>
      <c r="J843" s="54">
        <f t="shared" si="92"/>
        <v>100</v>
      </c>
    </row>
    <row r="844" spans="1:11" s="29" customFormat="1" ht="54" customHeight="1">
      <c r="A844" s="6"/>
      <c r="B844" s="6"/>
      <c r="C844" s="18"/>
      <c r="D844" s="65"/>
      <c r="E844" s="65"/>
      <c r="F844" s="49" t="s">
        <v>186</v>
      </c>
      <c r="G844" s="51" t="s">
        <v>14</v>
      </c>
      <c r="H844" s="54">
        <v>100</v>
      </c>
      <c r="I844" s="51">
        <v>100</v>
      </c>
      <c r="J844" s="54">
        <f t="shared" si="92"/>
        <v>100</v>
      </c>
      <c r="K844" s="104"/>
    </row>
    <row r="845" spans="1:11" s="21" customFormat="1" ht="150.75" customHeight="1">
      <c r="A845" s="8" t="s">
        <v>55</v>
      </c>
      <c r="B845" s="18" t="s">
        <v>12</v>
      </c>
      <c r="C845" s="18">
        <v>86</v>
      </c>
      <c r="D845" s="65">
        <v>86</v>
      </c>
      <c r="E845" s="76">
        <f>D845/C845*100</f>
        <v>100</v>
      </c>
      <c r="F845" s="72" t="s">
        <v>151</v>
      </c>
      <c r="G845" s="51" t="s">
        <v>14</v>
      </c>
      <c r="H845" s="51">
        <v>100</v>
      </c>
      <c r="I845" s="51">
        <v>100</v>
      </c>
      <c r="J845" s="51">
        <f aca="true" t="shared" si="93" ref="J845:J852">I845/H845*100</f>
        <v>100</v>
      </c>
      <c r="K845" s="105"/>
    </row>
    <row r="846" spans="1:10" s="29" customFormat="1" ht="75.75" customHeight="1">
      <c r="A846" s="6"/>
      <c r="B846" s="6"/>
      <c r="C846" s="18"/>
      <c r="D846" s="65"/>
      <c r="E846" s="65"/>
      <c r="F846" s="49" t="s">
        <v>150</v>
      </c>
      <c r="G846" s="51" t="s">
        <v>14</v>
      </c>
      <c r="H846" s="51">
        <v>80</v>
      </c>
      <c r="I846" s="51">
        <v>80</v>
      </c>
      <c r="J846" s="51">
        <f t="shared" si="93"/>
        <v>100</v>
      </c>
    </row>
    <row r="847" spans="1:10" s="29" customFormat="1" ht="60.75" customHeight="1">
      <c r="A847" s="6"/>
      <c r="B847" s="6"/>
      <c r="C847" s="18"/>
      <c r="D847" s="65"/>
      <c r="E847" s="65"/>
      <c r="F847" s="49" t="s">
        <v>152</v>
      </c>
      <c r="G847" s="51" t="s">
        <v>14</v>
      </c>
      <c r="H847" s="51">
        <v>100</v>
      </c>
      <c r="I847" s="51">
        <v>100</v>
      </c>
      <c r="J847" s="51">
        <f t="shared" si="93"/>
        <v>100</v>
      </c>
    </row>
    <row r="848" spans="1:10" s="29" customFormat="1" ht="85.5" customHeight="1">
      <c r="A848" s="6"/>
      <c r="B848" s="6"/>
      <c r="C848" s="18"/>
      <c r="D848" s="65"/>
      <c r="E848" s="65"/>
      <c r="F848" s="49" t="s">
        <v>153</v>
      </c>
      <c r="G848" s="51" t="s">
        <v>14</v>
      </c>
      <c r="H848" s="51">
        <v>40</v>
      </c>
      <c r="I848" s="51">
        <v>9</v>
      </c>
      <c r="J848" s="68">
        <f t="shared" si="93"/>
        <v>22.5</v>
      </c>
    </row>
    <row r="849" spans="1:10" s="29" customFormat="1" ht="105.75" customHeight="1">
      <c r="A849" s="6"/>
      <c r="B849" s="6"/>
      <c r="C849" s="18"/>
      <c r="D849" s="65"/>
      <c r="E849" s="65"/>
      <c r="F849" s="49" t="s">
        <v>183</v>
      </c>
      <c r="G849" s="51" t="s">
        <v>14</v>
      </c>
      <c r="H849" s="54">
        <v>100</v>
      </c>
      <c r="I849" s="51">
        <v>100</v>
      </c>
      <c r="J849" s="54">
        <f t="shared" si="93"/>
        <v>100</v>
      </c>
    </row>
    <row r="850" spans="1:10" s="29" customFormat="1" ht="53.25" customHeight="1">
      <c r="A850" s="6"/>
      <c r="B850" s="6"/>
      <c r="C850" s="18"/>
      <c r="D850" s="65"/>
      <c r="E850" s="65"/>
      <c r="F850" s="49" t="s">
        <v>184</v>
      </c>
      <c r="G850" s="51" t="s">
        <v>14</v>
      </c>
      <c r="H850" s="54">
        <v>100</v>
      </c>
      <c r="I850" s="51">
        <v>100</v>
      </c>
      <c r="J850" s="54">
        <f t="shared" si="93"/>
        <v>100</v>
      </c>
    </row>
    <row r="851" spans="1:10" s="29" customFormat="1" ht="28.5" customHeight="1">
      <c r="A851" s="6"/>
      <c r="B851" s="6"/>
      <c r="C851" s="18"/>
      <c r="D851" s="65"/>
      <c r="E851" s="65"/>
      <c r="F851" s="49" t="s">
        <v>185</v>
      </c>
      <c r="G851" s="51" t="s">
        <v>14</v>
      </c>
      <c r="H851" s="54">
        <v>90</v>
      </c>
      <c r="I851" s="51">
        <v>90</v>
      </c>
      <c r="J851" s="54">
        <f t="shared" si="93"/>
        <v>100</v>
      </c>
    </row>
    <row r="852" spans="1:11" s="29" customFormat="1" ht="54" customHeight="1">
      <c r="A852" s="6"/>
      <c r="B852" s="6"/>
      <c r="C852" s="18"/>
      <c r="D852" s="65"/>
      <c r="E852" s="65"/>
      <c r="F852" s="49" t="s">
        <v>186</v>
      </c>
      <c r="G852" s="51" t="s">
        <v>14</v>
      </c>
      <c r="H852" s="54">
        <v>100</v>
      </c>
      <c r="I852" s="51">
        <v>100</v>
      </c>
      <c r="J852" s="54">
        <f t="shared" si="93"/>
        <v>100</v>
      </c>
      <c r="K852" s="104"/>
    </row>
    <row r="853" spans="1:11" s="21" customFormat="1" ht="150.75" customHeight="1">
      <c r="A853" s="8" t="s">
        <v>171</v>
      </c>
      <c r="B853" s="18" t="s">
        <v>12</v>
      </c>
      <c r="C853" s="18">
        <v>15</v>
      </c>
      <c r="D853" s="65">
        <v>16</v>
      </c>
      <c r="E853" s="76">
        <f>D853/C853*100</f>
        <v>106.66666666666667</v>
      </c>
      <c r="F853" s="72" t="s">
        <v>151</v>
      </c>
      <c r="G853" s="51" t="s">
        <v>14</v>
      </c>
      <c r="H853" s="51">
        <v>100</v>
      </c>
      <c r="I853" s="51">
        <v>100</v>
      </c>
      <c r="J853" s="51">
        <f aca="true" t="shared" si="94" ref="J853:J860">I853/H853*100</f>
        <v>100</v>
      </c>
      <c r="K853" s="105"/>
    </row>
    <row r="854" spans="1:10" s="29" customFormat="1" ht="75.75" customHeight="1">
      <c r="A854" s="6"/>
      <c r="B854" s="6"/>
      <c r="C854" s="18"/>
      <c r="D854" s="65"/>
      <c r="E854" s="65"/>
      <c r="F854" s="49" t="s">
        <v>150</v>
      </c>
      <c r="G854" s="51" t="s">
        <v>14</v>
      </c>
      <c r="H854" s="51">
        <v>80</v>
      </c>
      <c r="I854" s="51">
        <v>88.9</v>
      </c>
      <c r="J854" s="54">
        <f t="shared" si="94"/>
        <v>111.125</v>
      </c>
    </row>
    <row r="855" spans="1:10" s="29" customFormat="1" ht="60.75" customHeight="1">
      <c r="A855" s="6"/>
      <c r="B855" s="6"/>
      <c r="C855" s="18"/>
      <c r="D855" s="65"/>
      <c r="E855" s="65"/>
      <c r="F855" s="49" t="s">
        <v>152</v>
      </c>
      <c r="G855" s="51" t="s">
        <v>14</v>
      </c>
      <c r="H855" s="51">
        <v>100</v>
      </c>
      <c r="I855" s="51">
        <v>66.7</v>
      </c>
      <c r="J855" s="51">
        <f t="shared" si="94"/>
        <v>66.7</v>
      </c>
    </row>
    <row r="856" spans="1:10" s="29" customFormat="1" ht="85.5" customHeight="1">
      <c r="A856" s="6"/>
      <c r="B856" s="6"/>
      <c r="C856" s="18"/>
      <c r="D856" s="65"/>
      <c r="E856" s="65"/>
      <c r="F856" s="49" t="s">
        <v>153</v>
      </c>
      <c r="G856" s="51" t="s">
        <v>14</v>
      </c>
      <c r="H856" s="51">
        <v>40</v>
      </c>
      <c r="I856" s="51">
        <v>55.6</v>
      </c>
      <c r="J856" s="68">
        <f t="shared" si="94"/>
        <v>139</v>
      </c>
    </row>
    <row r="857" spans="1:10" s="29" customFormat="1" ht="105.75" customHeight="1">
      <c r="A857" s="6"/>
      <c r="B857" s="6"/>
      <c r="C857" s="18"/>
      <c r="D857" s="65"/>
      <c r="E857" s="65"/>
      <c r="F857" s="49" t="s">
        <v>183</v>
      </c>
      <c r="G857" s="51" t="s">
        <v>14</v>
      </c>
      <c r="H857" s="54">
        <v>100</v>
      </c>
      <c r="I857" s="51">
        <v>100</v>
      </c>
      <c r="J857" s="54">
        <f t="shared" si="94"/>
        <v>100</v>
      </c>
    </row>
    <row r="858" spans="1:10" s="29" customFormat="1" ht="53.25" customHeight="1">
      <c r="A858" s="6"/>
      <c r="B858" s="6"/>
      <c r="C858" s="18"/>
      <c r="D858" s="65"/>
      <c r="E858" s="65"/>
      <c r="F858" s="49" t="s">
        <v>184</v>
      </c>
      <c r="G858" s="51" t="s">
        <v>14</v>
      </c>
      <c r="H858" s="54">
        <v>100</v>
      </c>
      <c r="I858" s="51">
        <v>100</v>
      </c>
      <c r="J858" s="54">
        <f t="shared" si="94"/>
        <v>100</v>
      </c>
    </row>
    <row r="859" spans="1:10" s="29" customFormat="1" ht="28.5" customHeight="1">
      <c r="A859" s="6"/>
      <c r="B859" s="6"/>
      <c r="C859" s="18"/>
      <c r="D859" s="65"/>
      <c r="E859" s="65"/>
      <c r="F859" s="49" t="s">
        <v>185</v>
      </c>
      <c r="G859" s="51" t="s">
        <v>14</v>
      </c>
      <c r="H859" s="54">
        <v>90</v>
      </c>
      <c r="I859" s="51">
        <v>83.3</v>
      </c>
      <c r="J859" s="54">
        <f t="shared" si="94"/>
        <v>92.55555555555556</v>
      </c>
    </row>
    <row r="860" spans="1:11" s="29" customFormat="1" ht="54" customHeight="1">
      <c r="A860" s="6"/>
      <c r="B860" s="6"/>
      <c r="C860" s="18"/>
      <c r="D860" s="65"/>
      <c r="E860" s="65"/>
      <c r="F860" s="49" t="s">
        <v>186</v>
      </c>
      <c r="G860" s="51" t="s">
        <v>14</v>
      </c>
      <c r="H860" s="54">
        <v>100</v>
      </c>
      <c r="I860" s="51">
        <v>100</v>
      </c>
      <c r="J860" s="54">
        <f t="shared" si="94"/>
        <v>100</v>
      </c>
      <c r="K860" s="104"/>
    </row>
    <row r="861" spans="1:11" s="21" customFormat="1" ht="150.75" customHeight="1">
      <c r="A861" s="8" t="s">
        <v>172</v>
      </c>
      <c r="B861" s="18" t="s">
        <v>12</v>
      </c>
      <c r="C861" s="18">
        <v>20</v>
      </c>
      <c r="D861" s="65">
        <v>20</v>
      </c>
      <c r="E861" s="76">
        <f>D861/C861*100</f>
        <v>100</v>
      </c>
      <c r="F861" s="72" t="s">
        <v>151</v>
      </c>
      <c r="G861" s="51" t="s">
        <v>14</v>
      </c>
      <c r="H861" s="51">
        <v>100</v>
      </c>
      <c r="I861" s="51">
        <v>100</v>
      </c>
      <c r="J861" s="51">
        <f aca="true" t="shared" si="95" ref="J861:J868">I861/H861*100</f>
        <v>100</v>
      </c>
      <c r="K861" s="105"/>
    </row>
    <row r="862" spans="1:10" s="29" customFormat="1" ht="75.75" customHeight="1">
      <c r="A862" s="6"/>
      <c r="B862" s="6"/>
      <c r="C862" s="18"/>
      <c r="D862" s="65"/>
      <c r="E862" s="65"/>
      <c r="F862" s="49" t="s">
        <v>150</v>
      </c>
      <c r="G862" s="51" t="s">
        <v>14</v>
      </c>
      <c r="H862" s="51">
        <v>80</v>
      </c>
      <c r="I862" s="51">
        <v>100</v>
      </c>
      <c r="J862" s="54">
        <f t="shared" si="95"/>
        <v>125</v>
      </c>
    </row>
    <row r="863" spans="1:10" s="29" customFormat="1" ht="60.75" customHeight="1">
      <c r="A863" s="6"/>
      <c r="B863" s="6"/>
      <c r="C863" s="18"/>
      <c r="D863" s="65"/>
      <c r="E863" s="65"/>
      <c r="F863" s="49" t="s">
        <v>152</v>
      </c>
      <c r="G863" s="51" t="s">
        <v>14</v>
      </c>
      <c r="H863" s="51">
        <v>100</v>
      </c>
      <c r="I863" s="51">
        <v>100</v>
      </c>
      <c r="J863" s="51">
        <f t="shared" si="95"/>
        <v>100</v>
      </c>
    </row>
    <row r="864" spans="1:10" s="29" customFormat="1" ht="85.5" customHeight="1">
      <c r="A864" s="6"/>
      <c r="B864" s="6"/>
      <c r="C864" s="18"/>
      <c r="D864" s="65"/>
      <c r="E864" s="65"/>
      <c r="F864" s="49" t="s">
        <v>153</v>
      </c>
      <c r="G864" s="51" t="s">
        <v>14</v>
      </c>
      <c r="H864" s="51">
        <v>40</v>
      </c>
      <c r="I864" s="51">
        <v>0</v>
      </c>
      <c r="J864" s="68">
        <f t="shared" si="95"/>
        <v>0</v>
      </c>
    </row>
    <row r="865" spans="1:10" s="29" customFormat="1" ht="105.75" customHeight="1">
      <c r="A865" s="6"/>
      <c r="B865" s="6"/>
      <c r="C865" s="18"/>
      <c r="D865" s="65"/>
      <c r="E865" s="65"/>
      <c r="F865" s="49" t="s">
        <v>183</v>
      </c>
      <c r="G865" s="51" t="s">
        <v>14</v>
      </c>
      <c r="H865" s="54">
        <v>100</v>
      </c>
      <c r="I865" s="51">
        <v>100</v>
      </c>
      <c r="J865" s="54">
        <f t="shared" si="95"/>
        <v>100</v>
      </c>
    </row>
    <row r="866" spans="1:10" s="29" customFormat="1" ht="53.25" customHeight="1">
      <c r="A866" s="6"/>
      <c r="B866" s="6"/>
      <c r="C866" s="18"/>
      <c r="D866" s="65"/>
      <c r="E866" s="65"/>
      <c r="F866" s="49" t="s">
        <v>184</v>
      </c>
      <c r="G866" s="51" t="s">
        <v>14</v>
      </c>
      <c r="H866" s="54">
        <v>100</v>
      </c>
      <c r="I866" s="51">
        <v>100</v>
      </c>
      <c r="J866" s="54">
        <f t="shared" si="95"/>
        <v>100</v>
      </c>
    </row>
    <row r="867" spans="1:10" s="29" customFormat="1" ht="28.5" customHeight="1">
      <c r="A867" s="6"/>
      <c r="B867" s="6"/>
      <c r="C867" s="18"/>
      <c r="D867" s="65"/>
      <c r="E867" s="65"/>
      <c r="F867" s="49" t="s">
        <v>185</v>
      </c>
      <c r="G867" s="51" t="s">
        <v>14</v>
      </c>
      <c r="H867" s="54">
        <v>90</v>
      </c>
      <c r="I867" s="51">
        <v>90</v>
      </c>
      <c r="J867" s="54">
        <f t="shared" si="95"/>
        <v>100</v>
      </c>
    </row>
    <row r="868" spans="1:11" s="29" customFormat="1" ht="54" customHeight="1">
      <c r="A868" s="6"/>
      <c r="B868" s="6"/>
      <c r="C868" s="18"/>
      <c r="D868" s="65"/>
      <c r="E868" s="65"/>
      <c r="F868" s="49" t="s">
        <v>186</v>
      </c>
      <c r="G868" s="51" t="s">
        <v>14</v>
      </c>
      <c r="H868" s="54">
        <v>100</v>
      </c>
      <c r="I868" s="51">
        <v>100</v>
      </c>
      <c r="J868" s="54">
        <f t="shared" si="95"/>
        <v>100</v>
      </c>
      <c r="K868" s="104"/>
    </row>
    <row r="869" spans="1:11" s="21" customFormat="1" ht="150.75" customHeight="1">
      <c r="A869" s="8" t="s">
        <v>58</v>
      </c>
      <c r="B869" s="18" t="s">
        <v>12</v>
      </c>
      <c r="C869" s="18">
        <v>34</v>
      </c>
      <c r="D869" s="65">
        <v>32</v>
      </c>
      <c r="E869" s="76">
        <f>D869/C869*100</f>
        <v>94.11764705882352</v>
      </c>
      <c r="F869" s="72" t="s">
        <v>151</v>
      </c>
      <c r="G869" s="51" t="s">
        <v>14</v>
      </c>
      <c r="H869" s="51">
        <v>100</v>
      </c>
      <c r="I869" s="51">
        <v>100</v>
      </c>
      <c r="J869" s="51">
        <f aca="true" t="shared" si="96" ref="J869:J876">I869/H869*100</f>
        <v>100</v>
      </c>
      <c r="K869" s="105"/>
    </row>
    <row r="870" spans="1:10" s="29" customFormat="1" ht="75.75" customHeight="1">
      <c r="A870" s="6"/>
      <c r="B870" s="6"/>
      <c r="C870" s="18"/>
      <c r="D870" s="65"/>
      <c r="E870" s="65"/>
      <c r="F870" s="49" t="s">
        <v>150</v>
      </c>
      <c r="G870" s="51" t="s">
        <v>14</v>
      </c>
      <c r="H870" s="51">
        <v>80</v>
      </c>
      <c r="I870" s="51">
        <v>86</v>
      </c>
      <c r="J870" s="54">
        <f t="shared" si="96"/>
        <v>107.5</v>
      </c>
    </row>
    <row r="871" spans="1:10" s="29" customFormat="1" ht="60.75" customHeight="1">
      <c r="A871" s="6"/>
      <c r="B871" s="6"/>
      <c r="C871" s="18"/>
      <c r="D871" s="65"/>
      <c r="E871" s="65"/>
      <c r="F871" s="49" t="s">
        <v>152</v>
      </c>
      <c r="G871" s="51" t="s">
        <v>14</v>
      </c>
      <c r="H871" s="51">
        <v>100</v>
      </c>
      <c r="I871" s="51">
        <v>100</v>
      </c>
      <c r="J871" s="51">
        <f t="shared" si="96"/>
        <v>100</v>
      </c>
    </row>
    <row r="872" spans="1:10" s="29" customFormat="1" ht="85.5" customHeight="1">
      <c r="A872" s="6"/>
      <c r="B872" s="6"/>
      <c r="C872" s="18"/>
      <c r="D872" s="65"/>
      <c r="E872" s="65"/>
      <c r="F872" s="49" t="s">
        <v>153</v>
      </c>
      <c r="G872" s="51" t="s">
        <v>14</v>
      </c>
      <c r="H872" s="51">
        <v>40</v>
      </c>
      <c r="I872" s="51">
        <v>86</v>
      </c>
      <c r="J872" s="68">
        <f t="shared" si="96"/>
        <v>215</v>
      </c>
    </row>
    <row r="873" spans="1:10" s="29" customFormat="1" ht="105.75" customHeight="1">
      <c r="A873" s="6"/>
      <c r="B873" s="6"/>
      <c r="C873" s="18"/>
      <c r="D873" s="65"/>
      <c r="E873" s="65"/>
      <c r="F873" s="49" t="s">
        <v>183</v>
      </c>
      <c r="G873" s="51" t="s">
        <v>14</v>
      </c>
      <c r="H873" s="54">
        <v>100</v>
      </c>
      <c r="I873" s="51">
        <v>100</v>
      </c>
      <c r="J873" s="54">
        <f t="shared" si="96"/>
        <v>100</v>
      </c>
    </row>
    <row r="874" spans="1:10" s="29" customFormat="1" ht="53.25" customHeight="1">
      <c r="A874" s="6"/>
      <c r="B874" s="6"/>
      <c r="C874" s="18"/>
      <c r="D874" s="65"/>
      <c r="E874" s="65"/>
      <c r="F874" s="49" t="s">
        <v>184</v>
      </c>
      <c r="G874" s="51" t="s">
        <v>14</v>
      </c>
      <c r="H874" s="54">
        <v>100</v>
      </c>
      <c r="I874" s="51">
        <v>0</v>
      </c>
      <c r="J874" s="54">
        <f t="shared" si="96"/>
        <v>0</v>
      </c>
    </row>
    <row r="875" spans="1:10" s="29" customFormat="1" ht="28.5" customHeight="1">
      <c r="A875" s="6"/>
      <c r="B875" s="6"/>
      <c r="C875" s="18"/>
      <c r="D875" s="65"/>
      <c r="E875" s="65"/>
      <c r="F875" s="49" t="s">
        <v>185</v>
      </c>
      <c r="G875" s="51" t="s">
        <v>14</v>
      </c>
      <c r="H875" s="54">
        <v>90</v>
      </c>
      <c r="I875" s="51">
        <v>90</v>
      </c>
      <c r="J875" s="54">
        <f t="shared" si="96"/>
        <v>100</v>
      </c>
    </row>
    <row r="876" spans="1:11" s="29" customFormat="1" ht="54" customHeight="1">
      <c r="A876" s="6"/>
      <c r="B876" s="6"/>
      <c r="C876" s="18"/>
      <c r="D876" s="65"/>
      <c r="E876" s="65"/>
      <c r="F876" s="49" t="s">
        <v>186</v>
      </c>
      <c r="G876" s="51" t="s">
        <v>14</v>
      </c>
      <c r="H876" s="54">
        <v>100</v>
      </c>
      <c r="I876" s="51">
        <v>100</v>
      </c>
      <c r="J876" s="54">
        <f t="shared" si="96"/>
        <v>100</v>
      </c>
      <c r="K876" s="104"/>
    </row>
    <row r="877" spans="1:11" s="21" customFormat="1" ht="150.75" customHeight="1">
      <c r="A877" s="8" t="s">
        <v>132</v>
      </c>
      <c r="B877" s="18" t="s">
        <v>12</v>
      </c>
      <c r="C877" s="18">
        <v>16</v>
      </c>
      <c r="D877" s="65">
        <v>16</v>
      </c>
      <c r="E877" s="76">
        <f>D877/C877*100</f>
        <v>100</v>
      </c>
      <c r="F877" s="72" t="s">
        <v>151</v>
      </c>
      <c r="G877" s="51" t="s">
        <v>14</v>
      </c>
      <c r="H877" s="51">
        <v>100</v>
      </c>
      <c r="I877" s="51">
        <v>100</v>
      </c>
      <c r="J877" s="51">
        <f aca="true" t="shared" si="97" ref="J877:J884">I877/H877*100</f>
        <v>100</v>
      </c>
      <c r="K877" s="105"/>
    </row>
    <row r="878" spans="1:10" s="29" customFormat="1" ht="75.75" customHeight="1">
      <c r="A878" s="6"/>
      <c r="B878" s="6"/>
      <c r="C878" s="18"/>
      <c r="D878" s="65"/>
      <c r="E878" s="65"/>
      <c r="F878" s="49" t="s">
        <v>150</v>
      </c>
      <c r="G878" s="51" t="s">
        <v>14</v>
      </c>
      <c r="H878" s="51">
        <v>80</v>
      </c>
      <c r="I878" s="51">
        <v>80</v>
      </c>
      <c r="J878" s="54">
        <f t="shared" si="97"/>
        <v>100</v>
      </c>
    </row>
    <row r="879" spans="1:10" s="29" customFormat="1" ht="60.75" customHeight="1">
      <c r="A879" s="6"/>
      <c r="B879" s="6"/>
      <c r="C879" s="18"/>
      <c r="D879" s="65"/>
      <c r="E879" s="65"/>
      <c r="F879" s="49" t="s">
        <v>152</v>
      </c>
      <c r="G879" s="51" t="s">
        <v>14</v>
      </c>
      <c r="H879" s="51">
        <v>100</v>
      </c>
      <c r="I879" s="51">
        <v>100</v>
      </c>
      <c r="J879" s="51">
        <f t="shared" si="97"/>
        <v>100</v>
      </c>
    </row>
    <row r="880" spans="1:10" s="29" customFormat="1" ht="85.5" customHeight="1">
      <c r="A880" s="6"/>
      <c r="B880" s="6"/>
      <c r="C880" s="18"/>
      <c r="D880" s="65"/>
      <c r="E880" s="65"/>
      <c r="F880" s="49" t="s">
        <v>153</v>
      </c>
      <c r="G880" s="51" t="s">
        <v>14</v>
      </c>
      <c r="H880" s="51">
        <v>40</v>
      </c>
      <c r="I880" s="51">
        <v>40</v>
      </c>
      <c r="J880" s="68">
        <f t="shared" si="97"/>
        <v>100</v>
      </c>
    </row>
    <row r="881" spans="1:10" s="29" customFormat="1" ht="105.75" customHeight="1">
      <c r="A881" s="6"/>
      <c r="B881" s="6"/>
      <c r="C881" s="18"/>
      <c r="D881" s="65"/>
      <c r="E881" s="65"/>
      <c r="F881" s="49" t="s">
        <v>183</v>
      </c>
      <c r="G881" s="51" t="s">
        <v>14</v>
      </c>
      <c r="H881" s="54">
        <v>100</v>
      </c>
      <c r="I881" s="51">
        <v>100</v>
      </c>
      <c r="J881" s="54">
        <f t="shared" si="97"/>
        <v>100</v>
      </c>
    </row>
    <row r="882" spans="1:10" s="29" customFormat="1" ht="53.25" customHeight="1">
      <c r="A882" s="6"/>
      <c r="B882" s="6"/>
      <c r="C882" s="18"/>
      <c r="D882" s="65"/>
      <c r="E882" s="65"/>
      <c r="F882" s="49" t="s">
        <v>184</v>
      </c>
      <c r="G882" s="51" t="s">
        <v>14</v>
      </c>
      <c r="H882" s="54">
        <v>100</v>
      </c>
      <c r="I882" s="51">
        <v>0</v>
      </c>
      <c r="J882" s="54">
        <f t="shared" si="97"/>
        <v>0</v>
      </c>
    </row>
    <row r="883" spans="1:10" s="29" customFormat="1" ht="28.5" customHeight="1">
      <c r="A883" s="6"/>
      <c r="B883" s="6"/>
      <c r="C883" s="18"/>
      <c r="D883" s="65"/>
      <c r="E883" s="65"/>
      <c r="F883" s="49" t="s">
        <v>185</v>
      </c>
      <c r="G883" s="51" t="s">
        <v>14</v>
      </c>
      <c r="H883" s="54">
        <v>90</v>
      </c>
      <c r="I883" s="51">
        <v>90</v>
      </c>
      <c r="J883" s="54">
        <f t="shared" si="97"/>
        <v>100</v>
      </c>
    </row>
    <row r="884" spans="1:11" s="29" customFormat="1" ht="54" customHeight="1">
      <c r="A884" s="6"/>
      <c r="B884" s="6"/>
      <c r="C884" s="18"/>
      <c r="D884" s="65"/>
      <c r="E884" s="65"/>
      <c r="F884" s="49" t="s">
        <v>186</v>
      </c>
      <c r="G884" s="51" t="s">
        <v>14</v>
      </c>
      <c r="H884" s="54">
        <v>100</v>
      </c>
      <c r="I884" s="51">
        <v>100</v>
      </c>
      <c r="J884" s="54">
        <f t="shared" si="97"/>
        <v>100</v>
      </c>
      <c r="K884" s="104"/>
    </row>
    <row r="885" spans="1:11" s="21" customFormat="1" ht="150.75" customHeight="1">
      <c r="A885" s="8" t="s">
        <v>173</v>
      </c>
      <c r="B885" s="18" t="s">
        <v>12</v>
      </c>
      <c r="C885" s="18">
        <v>39</v>
      </c>
      <c r="D885" s="65">
        <v>35</v>
      </c>
      <c r="E885" s="76">
        <f>D885/C885*100</f>
        <v>89.74358974358975</v>
      </c>
      <c r="F885" s="72" t="s">
        <v>151</v>
      </c>
      <c r="G885" s="51" t="s">
        <v>14</v>
      </c>
      <c r="H885" s="51">
        <v>100</v>
      </c>
      <c r="I885" s="51">
        <v>100</v>
      </c>
      <c r="J885" s="51">
        <f aca="true" t="shared" si="98" ref="J885:J895">I885/H885*100</f>
        <v>100</v>
      </c>
      <c r="K885" s="105"/>
    </row>
    <row r="886" spans="1:10" s="29" customFormat="1" ht="75.75" customHeight="1">
      <c r="A886" s="6"/>
      <c r="B886" s="6"/>
      <c r="C886" s="18"/>
      <c r="D886" s="65"/>
      <c r="E886" s="65"/>
      <c r="F886" s="49" t="s">
        <v>150</v>
      </c>
      <c r="G886" s="51" t="s">
        <v>14</v>
      </c>
      <c r="H886" s="51">
        <v>80</v>
      </c>
      <c r="I886" s="51">
        <v>82</v>
      </c>
      <c r="J886" s="54">
        <f t="shared" si="98"/>
        <v>102.49999999999999</v>
      </c>
    </row>
    <row r="887" spans="1:10" s="29" customFormat="1" ht="60.75" customHeight="1">
      <c r="A887" s="6"/>
      <c r="B887" s="6"/>
      <c r="C887" s="18"/>
      <c r="D887" s="65"/>
      <c r="E887" s="65"/>
      <c r="F887" s="49" t="s">
        <v>152</v>
      </c>
      <c r="G887" s="51" t="s">
        <v>14</v>
      </c>
      <c r="H887" s="51">
        <v>100</v>
      </c>
      <c r="I887" s="51">
        <v>100</v>
      </c>
      <c r="J887" s="51">
        <f t="shared" si="98"/>
        <v>100</v>
      </c>
    </row>
    <row r="888" spans="1:10" s="29" customFormat="1" ht="85.5" customHeight="1">
      <c r="A888" s="6"/>
      <c r="B888" s="6"/>
      <c r="C888" s="18"/>
      <c r="D888" s="65"/>
      <c r="E888" s="65"/>
      <c r="F888" s="49" t="s">
        <v>153</v>
      </c>
      <c r="G888" s="51" t="s">
        <v>14</v>
      </c>
      <c r="H888" s="51">
        <v>40</v>
      </c>
      <c r="I888" s="51">
        <v>48</v>
      </c>
      <c r="J888" s="68">
        <f t="shared" si="98"/>
        <v>120</v>
      </c>
    </row>
    <row r="889" spans="1:10" s="29" customFormat="1" ht="105.75" customHeight="1">
      <c r="A889" s="6"/>
      <c r="B889" s="6"/>
      <c r="C889" s="18"/>
      <c r="D889" s="65"/>
      <c r="E889" s="65"/>
      <c r="F889" s="49" t="s">
        <v>183</v>
      </c>
      <c r="G889" s="51" t="s">
        <v>14</v>
      </c>
      <c r="H889" s="54">
        <v>100</v>
      </c>
      <c r="I889" s="51">
        <v>100</v>
      </c>
      <c r="J889" s="54">
        <f t="shared" si="98"/>
        <v>100</v>
      </c>
    </row>
    <row r="890" spans="1:10" s="29" customFormat="1" ht="53.25" customHeight="1">
      <c r="A890" s="6"/>
      <c r="B890" s="6"/>
      <c r="C890" s="18"/>
      <c r="D890" s="65"/>
      <c r="E890" s="65"/>
      <c r="F890" s="49" t="s">
        <v>184</v>
      </c>
      <c r="G890" s="51" t="s">
        <v>14</v>
      </c>
      <c r="H890" s="54">
        <v>100</v>
      </c>
      <c r="I890" s="51">
        <v>100</v>
      </c>
      <c r="J890" s="54">
        <f t="shared" si="98"/>
        <v>100</v>
      </c>
    </row>
    <row r="891" spans="1:10" s="29" customFormat="1" ht="28.5" customHeight="1">
      <c r="A891" s="6"/>
      <c r="B891" s="6"/>
      <c r="C891" s="18"/>
      <c r="D891" s="65"/>
      <c r="E891" s="65"/>
      <c r="F891" s="49" t="s">
        <v>185</v>
      </c>
      <c r="G891" s="51" t="s">
        <v>14</v>
      </c>
      <c r="H891" s="54">
        <v>90</v>
      </c>
      <c r="I891" s="51">
        <v>90</v>
      </c>
      <c r="J891" s="54">
        <f t="shared" si="98"/>
        <v>100</v>
      </c>
    </row>
    <row r="892" spans="1:11" s="29" customFormat="1" ht="54" customHeight="1">
      <c r="A892" s="6"/>
      <c r="B892" s="6"/>
      <c r="C892" s="18"/>
      <c r="D892" s="65"/>
      <c r="E892" s="65"/>
      <c r="F892" s="49" t="s">
        <v>186</v>
      </c>
      <c r="G892" s="51" t="s">
        <v>14</v>
      </c>
      <c r="H892" s="54">
        <v>100</v>
      </c>
      <c r="I892" s="51">
        <v>100</v>
      </c>
      <c r="J892" s="54">
        <f t="shared" si="98"/>
        <v>100</v>
      </c>
      <c r="K892" s="104"/>
    </row>
    <row r="893" spans="1:11" s="21" customFormat="1" ht="75" customHeight="1">
      <c r="A893" s="26" t="s">
        <v>191</v>
      </c>
      <c r="B893" s="23" t="s">
        <v>190</v>
      </c>
      <c r="C893" s="23">
        <f>C899+C905+C911</f>
        <v>118883</v>
      </c>
      <c r="D893" s="23">
        <f>D899+D905+D911</f>
        <v>28888</v>
      </c>
      <c r="E893" s="25">
        <f>D893/C893*100</f>
        <v>24.299521378161725</v>
      </c>
      <c r="F893" s="48" t="s">
        <v>144</v>
      </c>
      <c r="G893" s="24" t="s">
        <v>14</v>
      </c>
      <c r="H893" s="24">
        <f aca="true" t="shared" si="99" ref="H893:I898">(H899+H905+H911)/3</f>
        <v>100</v>
      </c>
      <c r="I893" s="24">
        <f t="shared" si="99"/>
        <v>100</v>
      </c>
      <c r="J893" s="28">
        <f t="shared" si="98"/>
        <v>100</v>
      </c>
      <c r="K893" s="106" t="s">
        <v>192</v>
      </c>
    </row>
    <row r="894" spans="1:10" s="29" customFormat="1" ht="62.25" customHeight="1">
      <c r="A894" s="23"/>
      <c r="B894" s="23"/>
      <c r="C894" s="23"/>
      <c r="D894" s="23"/>
      <c r="E894" s="23"/>
      <c r="F894" s="38" t="s">
        <v>106</v>
      </c>
      <c r="G894" s="24" t="s">
        <v>14</v>
      </c>
      <c r="H894" s="24">
        <f t="shared" si="99"/>
        <v>100</v>
      </c>
      <c r="I894" s="24">
        <f t="shared" si="99"/>
        <v>100</v>
      </c>
      <c r="J894" s="28">
        <f t="shared" si="98"/>
        <v>100</v>
      </c>
    </row>
    <row r="895" spans="1:10" s="29" customFormat="1" ht="65.25" customHeight="1">
      <c r="A895" s="23"/>
      <c r="B895" s="23"/>
      <c r="C895" s="23"/>
      <c r="D895" s="23"/>
      <c r="E895" s="23"/>
      <c r="F895" s="38" t="s">
        <v>108</v>
      </c>
      <c r="G895" s="24" t="s">
        <v>14</v>
      </c>
      <c r="H895" s="24">
        <f t="shared" si="99"/>
        <v>65</v>
      </c>
      <c r="I895" s="24">
        <f t="shared" si="99"/>
        <v>74</v>
      </c>
      <c r="J895" s="28">
        <f t="shared" si="98"/>
        <v>113.84615384615384</v>
      </c>
    </row>
    <row r="896" spans="1:10" s="29" customFormat="1" ht="69" customHeight="1">
      <c r="A896" s="23"/>
      <c r="B896" s="23"/>
      <c r="C896" s="23"/>
      <c r="D896" s="23"/>
      <c r="E896" s="23"/>
      <c r="F896" s="38" t="s">
        <v>187</v>
      </c>
      <c r="G896" s="24" t="s">
        <v>14</v>
      </c>
      <c r="H896" s="24">
        <f t="shared" si="99"/>
        <v>100</v>
      </c>
      <c r="I896" s="40">
        <f t="shared" si="99"/>
        <v>93.33333333333333</v>
      </c>
      <c r="J896" s="28">
        <f>I896/H896*100</f>
        <v>93.33333333333333</v>
      </c>
    </row>
    <row r="897" spans="1:10" s="29" customFormat="1" ht="77.25" customHeight="1">
      <c r="A897" s="23"/>
      <c r="B897" s="23"/>
      <c r="C897" s="23"/>
      <c r="D897" s="23"/>
      <c r="E897" s="23"/>
      <c r="F897" s="38" t="s">
        <v>188</v>
      </c>
      <c r="G897" s="24" t="s">
        <v>14</v>
      </c>
      <c r="H897" s="24">
        <f t="shared" si="99"/>
        <v>40</v>
      </c>
      <c r="I897" s="40">
        <f t="shared" si="99"/>
        <v>40.666666666666664</v>
      </c>
      <c r="J897" s="28">
        <f>I897/H897*100</f>
        <v>101.66666666666666</v>
      </c>
    </row>
    <row r="898" spans="1:10" s="29" customFormat="1" ht="40.5" customHeight="1">
      <c r="A898" s="23"/>
      <c r="B898" s="23"/>
      <c r="C898" s="23"/>
      <c r="D898" s="23"/>
      <c r="E898" s="23"/>
      <c r="F898" s="38" t="s">
        <v>189</v>
      </c>
      <c r="G898" s="24" t="s">
        <v>14</v>
      </c>
      <c r="H898" s="24">
        <f t="shared" si="99"/>
        <v>80</v>
      </c>
      <c r="I898" s="40">
        <f t="shared" si="99"/>
        <v>95.73333333333333</v>
      </c>
      <c r="J898" s="28">
        <f aca="true" t="shared" si="100" ref="J898:J904">I898/H898*100</f>
        <v>119.66666666666667</v>
      </c>
    </row>
    <row r="899" spans="1:11" s="21" customFormat="1" ht="150.75" customHeight="1">
      <c r="A899" s="8" t="s">
        <v>60</v>
      </c>
      <c r="B899" s="18" t="s">
        <v>190</v>
      </c>
      <c r="C899" s="18">
        <v>22122</v>
      </c>
      <c r="D899" s="65">
        <v>4844</v>
      </c>
      <c r="E899" s="76">
        <f>D899/C899*100</f>
        <v>21.8967543621734</v>
      </c>
      <c r="F899" s="72" t="s">
        <v>144</v>
      </c>
      <c r="G899" s="51" t="s">
        <v>14</v>
      </c>
      <c r="H899" s="51">
        <v>100</v>
      </c>
      <c r="I899" s="51">
        <v>100</v>
      </c>
      <c r="J899" s="51">
        <f t="shared" si="100"/>
        <v>100</v>
      </c>
      <c r="K899" s="105"/>
    </row>
    <row r="900" spans="1:10" s="29" customFormat="1" ht="54" customHeight="1">
      <c r="A900" s="6"/>
      <c r="B900" s="6"/>
      <c r="C900" s="18"/>
      <c r="D900" s="65"/>
      <c r="E900" s="65"/>
      <c r="F900" s="49" t="s">
        <v>106</v>
      </c>
      <c r="G900" s="51" t="s">
        <v>14</v>
      </c>
      <c r="H900" s="51">
        <v>100</v>
      </c>
      <c r="I900" s="51">
        <v>100</v>
      </c>
      <c r="J900" s="54">
        <f t="shared" si="100"/>
        <v>100</v>
      </c>
    </row>
    <row r="901" spans="1:10" s="29" customFormat="1" ht="81" customHeight="1">
      <c r="A901" s="6"/>
      <c r="B901" s="6"/>
      <c r="C901" s="18"/>
      <c r="D901" s="65"/>
      <c r="E901" s="65"/>
      <c r="F901" s="49" t="s">
        <v>108</v>
      </c>
      <c r="G901" s="51" t="s">
        <v>14</v>
      </c>
      <c r="H901" s="51">
        <v>65</v>
      </c>
      <c r="I901" s="51">
        <v>80</v>
      </c>
      <c r="J901" s="68">
        <f t="shared" si="100"/>
        <v>123.07692307692308</v>
      </c>
    </row>
    <row r="902" spans="1:10" s="29" customFormat="1" ht="63" customHeight="1">
      <c r="A902" s="6"/>
      <c r="B902" s="6"/>
      <c r="C902" s="18"/>
      <c r="D902" s="65"/>
      <c r="E902" s="65"/>
      <c r="F902" s="49" t="s">
        <v>187</v>
      </c>
      <c r="G902" s="51" t="s">
        <v>14</v>
      </c>
      <c r="H902" s="51">
        <v>100</v>
      </c>
      <c r="I902" s="51">
        <v>80</v>
      </c>
      <c r="J902" s="68">
        <f t="shared" si="100"/>
        <v>80</v>
      </c>
    </row>
    <row r="903" spans="1:10" s="29" customFormat="1" ht="82.5" customHeight="1">
      <c r="A903" s="6"/>
      <c r="B903" s="6"/>
      <c r="C903" s="18"/>
      <c r="D903" s="65"/>
      <c r="E903" s="65"/>
      <c r="F903" s="49" t="s">
        <v>188</v>
      </c>
      <c r="G903" s="51" t="s">
        <v>14</v>
      </c>
      <c r="H903" s="54">
        <v>40</v>
      </c>
      <c r="I903" s="51">
        <v>40</v>
      </c>
      <c r="J903" s="54">
        <f t="shared" si="100"/>
        <v>100</v>
      </c>
    </row>
    <row r="904" spans="1:10" s="29" customFormat="1" ht="37.5" customHeight="1">
      <c r="A904" s="6"/>
      <c r="B904" s="6"/>
      <c r="C904" s="18"/>
      <c r="D904" s="65"/>
      <c r="E904" s="65"/>
      <c r="F904" s="49" t="s">
        <v>189</v>
      </c>
      <c r="G904" s="51" t="s">
        <v>14</v>
      </c>
      <c r="H904" s="54">
        <v>80</v>
      </c>
      <c r="I904" s="51">
        <v>90</v>
      </c>
      <c r="J904" s="54">
        <f t="shared" si="100"/>
        <v>112.5</v>
      </c>
    </row>
    <row r="905" spans="1:11" s="21" customFormat="1" ht="150.75" customHeight="1">
      <c r="A905" s="8" t="s">
        <v>61</v>
      </c>
      <c r="B905" s="18" t="s">
        <v>190</v>
      </c>
      <c r="C905" s="18">
        <v>27545</v>
      </c>
      <c r="D905" s="65">
        <v>6141</v>
      </c>
      <c r="E905" s="76">
        <f>D905/C905*100</f>
        <v>22.29442730078054</v>
      </c>
      <c r="F905" s="72" t="s">
        <v>144</v>
      </c>
      <c r="G905" s="51" t="s">
        <v>14</v>
      </c>
      <c r="H905" s="51">
        <v>100</v>
      </c>
      <c r="I905" s="51">
        <v>100</v>
      </c>
      <c r="J905" s="51">
        <f aca="true" t="shared" si="101" ref="J905:J910">I905/H905*100</f>
        <v>100</v>
      </c>
      <c r="K905" s="105"/>
    </row>
    <row r="906" spans="1:10" s="29" customFormat="1" ht="54" customHeight="1">
      <c r="A906" s="6"/>
      <c r="B906" s="6"/>
      <c r="C906" s="18"/>
      <c r="D906" s="65"/>
      <c r="E906" s="65"/>
      <c r="F906" s="49" t="s">
        <v>106</v>
      </c>
      <c r="G906" s="51" t="s">
        <v>14</v>
      </c>
      <c r="H906" s="51">
        <v>100</v>
      </c>
      <c r="I906" s="51">
        <v>100</v>
      </c>
      <c r="J906" s="54">
        <f t="shared" si="101"/>
        <v>100</v>
      </c>
    </row>
    <row r="907" spans="1:10" s="29" customFormat="1" ht="81" customHeight="1">
      <c r="A907" s="6"/>
      <c r="B907" s="6"/>
      <c r="C907" s="18"/>
      <c r="D907" s="65"/>
      <c r="E907" s="65"/>
      <c r="F907" s="49" t="s">
        <v>108</v>
      </c>
      <c r="G907" s="51" t="s">
        <v>14</v>
      </c>
      <c r="H907" s="51">
        <v>65</v>
      </c>
      <c r="I907" s="51">
        <v>72</v>
      </c>
      <c r="J907" s="68">
        <f t="shared" si="101"/>
        <v>110.76923076923077</v>
      </c>
    </row>
    <row r="908" spans="1:10" s="29" customFormat="1" ht="63" customHeight="1">
      <c r="A908" s="6"/>
      <c r="B908" s="6"/>
      <c r="C908" s="18"/>
      <c r="D908" s="65"/>
      <c r="E908" s="65"/>
      <c r="F908" s="49" t="s">
        <v>187</v>
      </c>
      <c r="G908" s="51" t="s">
        <v>14</v>
      </c>
      <c r="H908" s="51">
        <v>100</v>
      </c>
      <c r="I908" s="51">
        <v>100</v>
      </c>
      <c r="J908" s="68">
        <f t="shared" si="101"/>
        <v>100</v>
      </c>
    </row>
    <row r="909" spans="1:10" s="29" customFormat="1" ht="82.5" customHeight="1">
      <c r="A909" s="6"/>
      <c r="B909" s="6"/>
      <c r="C909" s="18"/>
      <c r="D909" s="65"/>
      <c r="E909" s="65"/>
      <c r="F909" s="49" t="s">
        <v>188</v>
      </c>
      <c r="G909" s="51" t="s">
        <v>14</v>
      </c>
      <c r="H909" s="54">
        <v>40</v>
      </c>
      <c r="I909" s="51">
        <v>40</v>
      </c>
      <c r="J909" s="54">
        <f t="shared" si="101"/>
        <v>100</v>
      </c>
    </row>
    <row r="910" spans="1:10" s="29" customFormat="1" ht="37.5" customHeight="1">
      <c r="A910" s="6"/>
      <c r="B910" s="6"/>
      <c r="C910" s="18"/>
      <c r="D910" s="65"/>
      <c r="E910" s="65"/>
      <c r="F910" s="49" t="s">
        <v>189</v>
      </c>
      <c r="G910" s="51" t="s">
        <v>14</v>
      </c>
      <c r="H910" s="54">
        <v>80</v>
      </c>
      <c r="I910" s="51">
        <v>100</v>
      </c>
      <c r="J910" s="54">
        <f t="shared" si="101"/>
        <v>125</v>
      </c>
    </row>
    <row r="911" spans="1:11" s="21" customFormat="1" ht="150.75" customHeight="1">
      <c r="A911" s="8" t="s">
        <v>62</v>
      </c>
      <c r="B911" s="18" t="s">
        <v>190</v>
      </c>
      <c r="C911" s="18">
        <v>69216</v>
      </c>
      <c r="D911" s="65">
        <v>17903</v>
      </c>
      <c r="E911" s="76">
        <f>D911/C911*100</f>
        <v>25.865406842348587</v>
      </c>
      <c r="F911" s="72" t="s">
        <v>144</v>
      </c>
      <c r="G911" s="51" t="s">
        <v>14</v>
      </c>
      <c r="H911" s="51">
        <v>100</v>
      </c>
      <c r="I911" s="51">
        <v>100</v>
      </c>
      <c r="J911" s="51">
        <f aca="true" t="shared" si="102" ref="J911:J919">I911/H911*100</f>
        <v>100</v>
      </c>
      <c r="K911" s="105"/>
    </row>
    <row r="912" spans="1:10" s="29" customFormat="1" ht="54" customHeight="1">
      <c r="A912" s="6"/>
      <c r="B912" s="6"/>
      <c r="C912" s="18"/>
      <c r="D912" s="65"/>
      <c r="E912" s="65"/>
      <c r="F912" s="49" t="s">
        <v>106</v>
      </c>
      <c r="G912" s="51" t="s">
        <v>14</v>
      </c>
      <c r="H912" s="51">
        <v>100</v>
      </c>
      <c r="I912" s="51">
        <v>100</v>
      </c>
      <c r="J912" s="54">
        <f t="shared" si="102"/>
        <v>100</v>
      </c>
    </row>
    <row r="913" spans="1:10" s="29" customFormat="1" ht="81" customHeight="1">
      <c r="A913" s="6"/>
      <c r="B913" s="6"/>
      <c r="C913" s="18"/>
      <c r="D913" s="65"/>
      <c r="E913" s="65"/>
      <c r="F913" s="49" t="s">
        <v>108</v>
      </c>
      <c r="G913" s="51" t="s">
        <v>14</v>
      </c>
      <c r="H913" s="51">
        <v>65</v>
      </c>
      <c r="I913" s="51">
        <v>70</v>
      </c>
      <c r="J913" s="68">
        <f t="shared" si="102"/>
        <v>107.6923076923077</v>
      </c>
    </row>
    <row r="914" spans="1:10" s="29" customFormat="1" ht="63" customHeight="1">
      <c r="A914" s="6"/>
      <c r="B914" s="6"/>
      <c r="C914" s="18"/>
      <c r="D914" s="65"/>
      <c r="E914" s="65"/>
      <c r="F914" s="49" t="s">
        <v>187</v>
      </c>
      <c r="G914" s="51" t="s">
        <v>14</v>
      </c>
      <c r="H914" s="51">
        <v>100</v>
      </c>
      <c r="I914" s="51">
        <v>100</v>
      </c>
      <c r="J914" s="68">
        <f t="shared" si="102"/>
        <v>100</v>
      </c>
    </row>
    <row r="915" spans="1:10" s="29" customFormat="1" ht="82.5" customHeight="1">
      <c r="A915" s="6"/>
      <c r="B915" s="6"/>
      <c r="C915" s="18"/>
      <c r="D915" s="65"/>
      <c r="E915" s="65"/>
      <c r="F915" s="49" t="s">
        <v>188</v>
      </c>
      <c r="G915" s="51" t="s">
        <v>14</v>
      </c>
      <c r="H915" s="54">
        <v>40</v>
      </c>
      <c r="I915" s="51">
        <v>42</v>
      </c>
      <c r="J915" s="54">
        <f t="shared" si="102"/>
        <v>105</v>
      </c>
    </row>
    <row r="916" spans="1:10" s="29" customFormat="1" ht="37.5" customHeight="1">
      <c r="A916" s="6"/>
      <c r="B916" s="6"/>
      <c r="C916" s="18"/>
      <c r="D916" s="65"/>
      <c r="E916" s="65"/>
      <c r="F916" s="49" t="s">
        <v>189</v>
      </c>
      <c r="G916" s="51" t="s">
        <v>14</v>
      </c>
      <c r="H916" s="54">
        <v>80</v>
      </c>
      <c r="I916" s="51">
        <v>97.2</v>
      </c>
      <c r="J916" s="54">
        <f t="shared" si="102"/>
        <v>121.50000000000001</v>
      </c>
    </row>
    <row r="917" spans="1:11" s="21" customFormat="1" ht="66.75" customHeight="1">
      <c r="A917" s="26" t="s">
        <v>193</v>
      </c>
      <c r="B917" s="23" t="s">
        <v>12</v>
      </c>
      <c r="C917" s="23">
        <f>C922+C927+C932+C937+C942+C947+C952+C957+C962+C967+C972+C977+C982+C987+C992+C997+C1002+C1007+C1012+C1017+C1022</f>
        <v>3293</v>
      </c>
      <c r="D917" s="23">
        <f>D922+D927+D932+D937+D942+D947+D952+D957+D962+D967+D972+D977+D982+D987+D992+D997+D1002+D1007+D1012+D1017+D1022</f>
        <v>2652</v>
      </c>
      <c r="E917" s="25">
        <f>D917/C917*100</f>
        <v>80.53446705132097</v>
      </c>
      <c r="F917" s="48" t="s">
        <v>194</v>
      </c>
      <c r="G917" s="24" t="s">
        <v>14</v>
      </c>
      <c r="H917" s="24">
        <f aca="true" t="shared" si="103" ref="H917:I921">(H922+H927+H932+H937+H942+H947+H952+H957+H962+H967+H972+H977+H982+H987+H992+H997+H1002+H1007+H1012+H1017+H1022)/21</f>
        <v>100</v>
      </c>
      <c r="I917" s="28">
        <f t="shared" si="103"/>
        <v>99.9047619047619</v>
      </c>
      <c r="J917" s="28">
        <f t="shared" si="102"/>
        <v>99.9047619047619</v>
      </c>
      <c r="K917" s="106"/>
    </row>
    <row r="918" spans="1:10" s="29" customFormat="1" ht="41.25" customHeight="1">
      <c r="A918" s="23"/>
      <c r="B918" s="23"/>
      <c r="C918" s="23"/>
      <c r="D918" s="23"/>
      <c r="E918" s="23"/>
      <c r="F918" s="38" t="s">
        <v>195</v>
      </c>
      <c r="G918" s="24" t="s">
        <v>14</v>
      </c>
      <c r="H918" s="24">
        <f t="shared" si="103"/>
        <v>100</v>
      </c>
      <c r="I918" s="28">
        <f t="shared" si="103"/>
        <v>100</v>
      </c>
      <c r="J918" s="28">
        <f t="shared" si="102"/>
        <v>100</v>
      </c>
    </row>
    <row r="919" spans="1:10" s="29" customFormat="1" ht="65.25" customHeight="1">
      <c r="A919" s="23"/>
      <c r="B919" s="23"/>
      <c r="C919" s="23"/>
      <c r="D919" s="23"/>
      <c r="E919" s="23"/>
      <c r="F919" s="38" t="s">
        <v>196</v>
      </c>
      <c r="G919" s="24" t="s">
        <v>14</v>
      </c>
      <c r="H919" s="24">
        <f t="shared" si="103"/>
        <v>100</v>
      </c>
      <c r="I919" s="28">
        <f t="shared" si="103"/>
        <v>100</v>
      </c>
      <c r="J919" s="28">
        <f t="shared" si="102"/>
        <v>100</v>
      </c>
    </row>
    <row r="920" spans="1:10" s="29" customFormat="1" ht="91.5" customHeight="1">
      <c r="A920" s="23"/>
      <c r="B920" s="23"/>
      <c r="C920" s="23"/>
      <c r="D920" s="23"/>
      <c r="E920" s="23"/>
      <c r="F920" s="38" t="s">
        <v>197</v>
      </c>
      <c r="G920" s="24" t="s">
        <v>14</v>
      </c>
      <c r="H920" s="24">
        <f t="shared" si="103"/>
        <v>75</v>
      </c>
      <c r="I920" s="28">
        <f t="shared" si="103"/>
        <v>66.57142857142857</v>
      </c>
      <c r="J920" s="28">
        <f aca="true" t="shared" si="104" ref="J920:J951">I920/H920*100</f>
        <v>88.76190476190476</v>
      </c>
    </row>
    <row r="921" spans="1:10" s="29" customFormat="1" ht="60" customHeight="1">
      <c r="A921" s="23"/>
      <c r="B921" s="23"/>
      <c r="C921" s="23"/>
      <c r="D921" s="23"/>
      <c r="E921" s="23"/>
      <c r="F921" s="38" t="s">
        <v>198</v>
      </c>
      <c r="G921" s="24" t="s">
        <v>14</v>
      </c>
      <c r="H921" s="24">
        <f t="shared" si="103"/>
        <v>100</v>
      </c>
      <c r="I921" s="28">
        <f t="shared" si="103"/>
        <v>100</v>
      </c>
      <c r="J921" s="28">
        <f t="shared" si="104"/>
        <v>100</v>
      </c>
    </row>
    <row r="922" spans="1:11" s="21" customFormat="1" ht="150.75" customHeight="1">
      <c r="A922" s="8" t="s">
        <v>161</v>
      </c>
      <c r="B922" s="18" t="s">
        <v>12</v>
      </c>
      <c r="C922" s="18">
        <v>139</v>
      </c>
      <c r="D922" s="65">
        <v>171</v>
      </c>
      <c r="E922" s="76">
        <f>D922/C922*100</f>
        <v>123.02158273381293</v>
      </c>
      <c r="F922" s="72" t="s">
        <v>194</v>
      </c>
      <c r="G922" s="51" t="s">
        <v>14</v>
      </c>
      <c r="H922" s="51">
        <v>100</v>
      </c>
      <c r="I922" s="51">
        <v>100</v>
      </c>
      <c r="J922" s="51">
        <f t="shared" si="104"/>
        <v>100</v>
      </c>
      <c r="K922" s="105"/>
    </row>
    <row r="923" spans="1:10" s="29" customFormat="1" ht="39.75" customHeight="1">
      <c r="A923" s="6"/>
      <c r="B923" s="6"/>
      <c r="C923" s="18"/>
      <c r="D923" s="65"/>
      <c r="E923" s="65"/>
      <c r="F923" s="49" t="s">
        <v>195</v>
      </c>
      <c r="G923" s="51" t="s">
        <v>14</v>
      </c>
      <c r="H923" s="51">
        <v>100</v>
      </c>
      <c r="I923" s="51">
        <v>100</v>
      </c>
      <c r="J923" s="54">
        <f t="shared" si="104"/>
        <v>100</v>
      </c>
    </row>
    <row r="924" spans="1:10" s="29" customFormat="1" ht="60" customHeight="1">
      <c r="A924" s="6"/>
      <c r="B924" s="6"/>
      <c r="C924" s="18"/>
      <c r="D924" s="65"/>
      <c r="E924" s="65"/>
      <c r="F924" s="49" t="s">
        <v>196</v>
      </c>
      <c r="G924" s="51" t="s">
        <v>14</v>
      </c>
      <c r="H924" s="51">
        <v>100</v>
      </c>
      <c r="I924" s="51">
        <v>100</v>
      </c>
      <c r="J924" s="68">
        <f t="shared" si="104"/>
        <v>100</v>
      </c>
    </row>
    <row r="925" spans="1:10" s="29" customFormat="1" ht="90" customHeight="1">
      <c r="A925" s="6"/>
      <c r="B925" s="6"/>
      <c r="C925" s="18"/>
      <c r="D925" s="65"/>
      <c r="E925" s="65"/>
      <c r="F925" s="49" t="s">
        <v>197</v>
      </c>
      <c r="G925" s="51" t="s">
        <v>14</v>
      </c>
      <c r="H925" s="51">
        <v>75</v>
      </c>
      <c r="I925" s="51">
        <v>100</v>
      </c>
      <c r="J925" s="68">
        <f t="shared" si="104"/>
        <v>133.33333333333331</v>
      </c>
    </row>
    <row r="926" spans="1:10" s="29" customFormat="1" ht="61.5" customHeight="1">
      <c r="A926" s="6"/>
      <c r="B926" s="6"/>
      <c r="C926" s="18"/>
      <c r="D926" s="65"/>
      <c r="E926" s="65"/>
      <c r="F926" s="49" t="s">
        <v>198</v>
      </c>
      <c r="G926" s="51" t="s">
        <v>14</v>
      </c>
      <c r="H926" s="54">
        <v>100</v>
      </c>
      <c r="I926" s="51">
        <v>100</v>
      </c>
      <c r="J926" s="54">
        <f t="shared" si="104"/>
        <v>100</v>
      </c>
    </row>
    <row r="927" spans="1:11" s="21" customFormat="1" ht="150.75" customHeight="1">
      <c r="A927" s="8" t="s">
        <v>165</v>
      </c>
      <c r="B927" s="18" t="s">
        <v>12</v>
      </c>
      <c r="C927" s="18">
        <v>484</v>
      </c>
      <c r="D927" s="65">
        <v>505</v>
      </c>
      <c r="E927" s="76">
        <f>D927/C927*100</f>
        <v>104.33884297520662</v>
      </c>
      <c r="F927" s="72" t="s">
        <v>194</v>
      </c>
      <c r="G927" s="51" t="s">
        <v>14</v>
      </c>
      <c r="H927" s="51">
        <v>100</v>
      </c>
      <c r="I927" s="51">
        <v>100</v>
      </c>
      <c r="J927" s="51">
        <f t="shared" si="104"/>
        <v>100</v>
      </c>
      <c r="K927" s="105"/>
    </row>
    <row r="928" spans="1:10" s="29" customFormat="1" ht="39.75" customHeight="1">
      <c r="A928" s="6"/>
      <c r="B928" s="6"/>
      <c r="C928" s="18"/>
      <c r="D928" s="65"/>
      <c r="E928" s="65"/>
      <c r="F928" s="49" t="s">
        <v>195</v>
      </c>
      <c r="G928" s="51" t="s">
        <v>14</v>
      </c>
      <c r="H928" s="51">
        <v>100</v>
      </c>
      <c r="I928" s="51">
        <v>100</v>
      </c>
      <c r="J928" s="54">
        <f t="shared" si="104"/>
        <v>100</v>
      </c>
    </row>
    <row r="929" spans="1:10" s="29" customFormat="1" ht="60" customHeight="1">
      <c r="A929" s="6"/>
      <c r="B929" s="6"/>
      <c r="C929" s="18"/>
      <c r="D929" s="65"/>
      <c r="E929" s="65"/>
      <c r="F929" s="49" t="s">
        <v>196</v>
      </c>
      <c r="G929" s="51" t="s">
        <v>14</v>
      </c>
      <c r="H929" s="51">
        <v>100</v>
      </c>
      <c r="I929" s="51">
        <v>100</v>
      </c>
      <c r="J929" s="68">
        <f t="shared" si="104"/>
        <v>100</v>
      </c>
    </row>
    <row r="930" spans="1:10" s="29" customFormat="1" ht="90" customHeight="1">
      <c r="A930" s="6"/>
      <c r="B930" s="6"/>
      <c r="C930" s="18"/>
      <c r="D930" s="65"/>
      <c r="E930" s="65"/>
      <c r="F930" s="49" t="s">
        <v>197</v>
      </c>
      <c r="G930" s="51" t="s">
        <v>14</v>
      </c>
      <c r="H930" s="51">
        <v>75</v>
      </c>
      <c r="I930" s="51">
        <v>77</v>
      </c>
      <c r="J930" s="68">
        <f t="shared" si="104"/>
        <v>102.66666666666666</v>
      </c>
    </row>
    <row r="931" spans="1:10" s="29" customFormat="1" ht="61.5" customHeight="1">
      <c r="A931" s="6"/>
      <c r="B931" s="6"/>
      <c r="C931" s="18"/>
      <c r="D931" s="65"/>
      <c r="E931" s="65"/>
      <c r="F931" s="49" t="s">
        <v>198</v>
      </c>
      <c r="G931" s="51" t="s">
        <v>14</v>
      </c>
      <c r="H931" s="54">
        <v>100</v>
      </c>
      <c r="I931" s="51">
        <v>100</v>
      </c>
      <c r="J931" s="54">
        <f t="shared" si="104"/>
        <v>100</v>
      </c>
    </row>
    <row r="932" spans="1:11" s="21" customFormat="1" ht="166.5" customHeight="1">
      <c r="A932" s="8" t="s">
        <v>125</v>
      </c>
      <c r="B932" s="18" t="s">
        <v>12</v>
      </c>
      <c r="C932" s="18">
        <v>3</v>
      </c>
      <c r="D932" s="65">
        <v>2</v>
      </c>
      <c r="E932" s="76">
        <f>D932/C932*100</f>
        <v>66.66666666666666</v>
      </c>
      <c r="F932" s="72" t="s">
        <v>194</v>
      </c>
      <c r="G932" s="51" t="s">
        <v>14</v>
      </c>
      <c r="H932" s="51">
        <v>100</v>
      </c>
      <c r="I932" s="51">
        <v>100</v>
      </c>
      <c r="J932" s="51">
        <f t="shared" si="104"/>
        <v>100</v>
      </c>
      <c r="K932" s="105"/>
    </row>
    <row r="933" spans="1:10" s="29" customFormat="1" ht="39.75" customHeight="1">
      <c r="A933" s="6"/>
      <c r="B933" s="6"/>
      <c r="C933" s="18"/>
      <c r="D933" s="65"/>
      <c r="E933" s="65"/>
      <c r="F933" s="49" t="s">
        <v>195</v>
      </c>
      <c r="G933" s="51" t="s">
        <v>14</v>
      </c>
      <c r="H933" s="51">
        <v>100</v>
      </c>
      <c r="I933" s="51">
        <v>100</v>
      </c>
      <c r="J933" s="54">
        <f t="shared" si="104"/>
        <v>100</v>
      </c>
    </row>
    <row r="934" spans="1:10" s="29" customFormat="1" ht="60" customHeight="1">
      <c r="A934" s="6"/>
      <c r="B934" s="6"/>
      <c r="C934" s="18"/>
      <c r="D934" s="65"/>
      <c r="E934" s="65"/>
      <c r="F934" s="49" t="s">
        <v>196</v>
      </c>
      <c r="G934" s="51" t="s">
        <v>14</v>
      </c>
      <c r="H934" s="51">
        <v>100</v>
      </c>
      <c r="I934" s="51">
        <v>100</v>
      </c>
      <c r="J934" s="68">
        <f t="shared" si="104"/>
        <v>100</v>
      </c>
    </row>
    <row r="935" spans="1:10" s="29" customFormat="1" ht="90" customHeight="1">
      <c r="A935" s="6"/>
      <c r="B935" s="6"/>
      <c r="C935" s="18"/>
      <c r="D935" s="65"/>
      <c r="E935" s="65"/>
      <c r="F935" s="49" t="s">
        <v>197</v>
      </c>
      <c r="G935" s="51" t="s">
        <v>14</v>
      </c>
      <c r="H935" s="51">
        <v>75</v>
      </c>
      <c r="I935" s="51">
        <v>50</v>
      </c>
      <c r="J935" s="68">
        <f t="shared" si="104"/>
        <v>66.66666666666666</v>
      </c>
    </row>
    <row r="936" spans="1:10" s="29" customFormat="1" ht="61.5" customHeight="1">
      <c r="A936" s="6"/>
      <c r="B936" s="6"/>
      <c r="C936" s="18"/>
      <c r="D936" s="65"/>
      <c r="E936" s="65"/>
      <c r="F936" s="49" t="s">
        <v>198</v>
      </c>
      <c r="G936" s="51" t="s">
        <v>14</v>
      </c>
      <c r="H936" s="54">
        <v>100</v>
      </c>
      <c r="I936" s="51">
        <v>100</v>
      </c>
      <c r="J936" s="54">
        <f t="shared" si="104"/>
        <v>100</v>
      </c>
    </row>
    <row r="937" spans="1:11" s="21" customFormat="1" ht="166.5" customHeight="1">
      <c r="A937" s="8" t="s">
        <v>129</v>
      </c>
      <c r="B937" s="18" t="s">
        <v>12</v>
      </c>
      <c r="C937" s="18">
        <v>88</v>
      </c>
      <c r="D937" s="65">
        <v>38</v>
      </c>
      <c r="E937" s="76">
        <f>D937/C937*100</f>
        <v>43.18181818181818</v>
      </c>
      <c r="F937" s="72" t="s">
        <v>194</v>
      </c>
      <c r="G937" s="51" t="s">
        <v>14</v>
      </c>
      <c r="H937" s="51">
        <v>100</v>
      </c>
      <c r="I937" s="51">
        <v>100</v>
      </c>
      <c r="J937" s="51">
        <f t="shared" si="104"/>
        <v>100</v>
      </c>
      <c r="K937" s="105"/>
    </row>
    <row r="938" spans="1:10" s="29" customFormat="1" ht="39.75" customHeight="1">
      <c r="A938" s="6"/>
      <c r="B938" s="6"/>
      <c r="C938" s="18"/>
      <c r="D938" s="65"/>
      <c r="E938" s="65"/>
      <c r="F938" s="49" t="s">
        <v>195</v>
      </c>
      <c r="G938" s="51" t="s">
        <v>14</v>
      </c>
      <c r="H938" s="51">
        <v>100</v>
      </c>
      <c r="I938" s="51">
        <v>100</v>
      </c>
      <c r="J938" s="54">
        <f t="shared" si="104"/>
        <v>100</v>
      </c>
    </row>
    <row r="939" spans="1:10" s="29" customFormat="1" ht="60" customHeight="1">
      <c r="A939" s="6"/>
      <c r="B939" s="6"/>
      <c r="C939" s="18"/>
      <c r="D939" s="65"/>
      <c r="E939" s="65"/>
      <c r="F939" s="49" t="s">
        <v>196</v>
      </c>
      <c r="G939" s="51" t="s">
        <v>14</v>
      </c>
      <c r="H939" s="51">
        <v>100</v>
      </c>
      <c r="I939" s="51">
        <v>100</v>
      </c>
      <c r="J939" s="68">
        <f t="shared" si="104"/>
        <v>100</v>
      </c>
    </row>
    <row r="940" spans="1:10" s="29" customFormat="1" ht="90" customHeight="1">
      <c r="A940" s="6"/>
      <c r="B940" s="6"/>
      <c r="C940" s="18"/>
      <c r="D940" s="65"/>
      <c r="E940" s="65"/>
      <c r="F940" s="49" t="s">
        <v>197</v>
      </c>
      <c r="G940" s="51" t="s">
        <v>14</v>
      </c>
      <c r="H940" s="51">
        <v>75</v>
      </c>
      <c r="I940" s="51">
        <v>43</v>
      </c>
      <c r="J940" s="68">
        <f t="shared" si="104"/>
        <v>57.333333333333336</v>
      </c>
    </row>
    <row r="941" spans="1:10" s="29" customFormat="1" ht="61.5" customHeight="1">
      <c r="A941" s="6"/>
      <c r="B941" s="6"/>
      <c r="C941" s="18"/>
      <c r="D941" s="65"/>
      <c r="E941" s="65"/>
      <c r="F941" s="49" t="s">
        <v>198</v>
      </c>
      <c r="G941" s="51" t="s">
        <v>14</v>
      </c>
      <c r="H941" s="54">
        <v>100</v>
      </c>
      <c r="I941" s="51">
        <v>100</v>
      </c>
      <c r="J941" s="54">
        <f t="shared" si="104"/>
        <v>100</v>
      </c>
    </row>
    <row r="942" spans="1:11" s="21" customFormat="1" ht="166.5" customHeight="1">
      <c r="A942" s="8" t="s">
        <v>49</v>
      </c>
      <c r="B942" s="18" t="s">
        <v>12</v>
      </c>
      <c r="C942" s="18">
        <v>485</v>
      </c>
      <c r="D942" s="65">
        <v>446</v>
      </c>
      <c r="E942" s="76">
        <f>D942/C942*100</f>
        <v>91.95876288659794</v>
      </c>
      <c r="F942" s="72" t="s">
        <v>194</v>
      </c>
      <c r="G942" s="51" t="s">
        <v>14</v>
      </c>
      <c r="H942" s="51">
        <v>100</v>
      </c>
      <c r="I942" s="51">
        <v>100</v>
      </c>
      <c r="J942" s="51">
        <f t="shared" si="104"/>
        <v>100</v>
      </c>
      <c r="K942" s="105"/>
    </row>
    <row r="943" spans="1:10" s="29" customFormat="1" ht="39.75" customHeight="1">
      <c r="A943" s="6"/>
      <c r="B943" s="6"/>
      <c r="C943" s="18"/>
      <c r="D943" s="65"/>
      <c r="E943" s="65"/>
      <c r="F943" s="49" t="s">
        <v>195</v>
      </c>
      <c r="G943" s="51" t="s">
        <v>14</v>
      </c>
      <c r="H943" s="51">
        <v>100</v>
      </c>
      <c r="I943" s="51">
        <v>100</v>
      </c>
      <c r="J943" s="54">
        <f t="shared" si="104"/>
        <v>100</v>
      </c>
    </row>
    <row r="944" spans="1:10" s="29" customFormat="1" ht="60" customHeight="1">
      <c r="A944" s="6"/>
      <c r="B944" s="6"/>
      <c r="C944" s="18"/>
      <c r="D944" s="65"/>
      <c r="E944" s="65"/>
      <c r="F944" s="49" t="s">
        <v>196</v>
      </c>
      <c r="G944" s="51" t="s">
        <v>14</v>
      </c>
      <c r="H944" s="51">
        <v>100</v>
      </c>
      <c r="I944" s="51">
        <v>100</v>
      </c>
      <c r="J944" s="68">
        <f t="shared" si="104"/>
        <v>100</v>
      </c>
    </row>
    <row r="945" spans="1:10" s="29" customFormat="1" ht="90" customHeight="1">
      <c r="A945" s="6"/>
      <c r="B945" s="6"/>
      <c r="C945" s="18"/>
      <c r="D945" s="65"/>
      <c r="E945" s="65"/>
      <c r="F945" s="49" t="s">
        <v>197</v>
      </c>
      <c r="G945" s="51" t="s">
        <v>14</v>
      </c>
      <c r="H945" s="51">
        <v>75</v>
      </c>
      <c r="I945" s="51">
        <v>65</v>
      </c>
      <c r="J945" s="68">
        <f t="shared" si="104"/>
        <v>86.66666666666667</v>
      </c>
    </row>
    <row r="946" spans="1:10" s="29" customFormat="1" ht="61.5" customHeight="1">
      <c r="A946" s="6"/>
      <c r="B946" s="6"/>
      <c r="C946" s="18"/>
      <c r="D946" s="65"/>
      <c r="E946" s="65"/>
      <c r="F946" s="49" t="s">
        <v>198</v>
      </c>
      <c r="G946" s="51" t="s">
        <v>14</v>
      </c>
      <c r="H946" s="54">
        <v>100</v>
      </c>
      <c r="I946" s="51">
        <v>100</v>
      </c>
      <c r="J946" s="54">
        <f t="shared" si="104"/>
        <v>100</v>
      </c>
    </row>
    <row r="947" spans="1:11" s="21" customFormat="1" ht="166.5" customHeight="1">
      <c r="A947" s="8" t="s">
        <v>166</v>
      </c>
      <c r="B947" s="18" t="s">
        <v>12</v>
      </c>
      <c r="C947" s="18">
        <v>29</v>
      </c>
      <c r="D947" s="65">
        <v>29</v>
      </c>
      <c r="E947" s="76">
        <f>D947/C947*100</f>
        <v>100</v>
      </c>
      <c r="F947" s="72" t="s">
        <v>194</v>
      </c>
      <c r="G947" s="51" t="s">
        <v>14</v>
      </c>
      <c r="H947" s="51">
        <v>100</v>
      </c>
      <c r="I947" s="51">
        <v>100</v>
      </c>
      <c r="J947" s="51">
        <f t="shared" si="104"/>
        <v>100</v>
      </c>
      <c r="K947" s="105"/>
    </row>
    <row r="948" spans="1:10" s="29" customFormat="1" ht="39.75" customHeight="1">
      <c r="A948" s="6"/>
      <c r="B948" s="6"/>
      <c r="C948" s="18"/>
      <c r="D948" s="65"/>
      <c r="E948" s="65"/>
      <c r="F948" s="49" t="s">
        <v>195</v>
      </c>
      <c r="G948" s="51" t="s">
        <v>14</v>
      </c>
      <c r="H948" s="51">
        <v>100</v>
      </c>
      <c r="I948" s="51">
        <v>100</v>
      </c>
      <c r="J948" s="54">
        <f t="shared" si="104"/>
        <v>100</v>
      </c>
    </row>
    <row r="949" spans="1:10" s="29" customFormat="1" ht="60" customHeight="1">
      <c r="A949" s="6"/>
      <c r="B949" s="6"/>
      <c r="C949" s="18"/>
      <c r="D949" s="65"/>
      <c r="E949" s="65"/>
      <c r="F949" s="49" t="s">
        <v>196</v>
      </c>
      <c r="G949" s="51" t="s">
        <v>14</v>
      </c>
      <c r="H949" s="51">
        <v>100</v>
      </c>
      <c r="I949" s="51">
        <v>100</v>
      </c>
      <c r="J949" s="68">
        <f t="shared" si="104"/>
        <v>100</v>
      </c>
    </row>
    <row r="950" spans="1:10" s="29" customFormat="1" ht="90" customHeight="1">
      <c r="A950" s="6"/>
      <c r="B950" s="6"/>
      <c r="C950" s="18"/>
      <c r="D950" s="65"/>
      <c r="E950" s="65"/>
      <c r="F950" s="49" t="s">
        <v>197</v>
      </c>
      <c r="G950" s="51" t="s">
        <v>14</v>
      </c>
      <c r="H950" s="51">
        <v>75</v>
      </c>
      <c r="I950" s="51">
        <v>75</v>
      </c>
      <c r="J950" s="68">
        <f t="shared" si="104"/>
        <v>100</v>
      </c>
    </row>
    <row r="951" spans="1:10" s="29" customFormat="1" ht="61.5" customHeight="1">
      <c r="A951" s="6"/>
      <c r="B951" s="6"/>
      <c r="C951" s="18"/>
      <c r="D951" s="65"/>
      <c r="E951" s="65"/>
      <c r="F951" s="49" t="s">
        <v>198</v>
      </c>
      <c r="G951" s="51" t="s">
        <v>14</v>
      </c>
      <c r="H951" s="54">
        <v>100</v>
      </c>
      <c r="I951" s="51">
        <v>100</v>
      </c>
      <c r="J951" s="54">
        <f t="shared" si="104"/>
        <v>100</v>
      </c>
    </row>
    <row r="952" spans="1:11" s="21" customFormat="1" ht="166.5" customHeight="1">
      <c r="A952" s="8" t="s">
        <v>44</v>
      </c>
      <c r="B952" s="18" t="s">
        <v>12</v>
      </c>
      <c r="C952" s="18">
        <v>214</v>
      </c>
      <c r="D952" s="65">
        <v>283</v>
      </c>
      <c r="E952" s="76">
        <f>D952/C952*100</f>
        <v>132.2429906542056</v>
      </c>
      <c r="F952" s="72" t="s">
        <v>194</v>
      </c>
      <c r="G952" s="51" t="s">
        <v>14</v>
      </c>
      <c r="H952" s="51">
        <v>100</v>
      </c>
      <c r="I952" s="51">
        <v>100</v>
      </c>
      <c r="J952" s="51">
        <f aca="true" t="shared" si="105" ref="J952:J983">I952/H952*100</f>
        <v>100</v>
      </c>
      <c r="K952" s="105"/>
    </row>
    <row r="953" spans="1:10" s="29" customFormat="1" ht="39.75" customHeight="1">
      <c r="A953" s="6"/>
      <c r="B953" s="6"/>
      <c r="C953" s="18"/>
      <c r="D953" s="65"/>
      <c r="E953" s="65"/>
      <c r="F953" s="49" t="s">
        <v>195</v>
      </c>
      <c r="G953" s="51" t="s">
        <v>14</v>
      </c>
      <c r="H953" s="51">
        <v>100</v>
      </c>
      <c r="I953" s="51">
        <v>100</v>
      </c>
      <c r="J953" s="54">
        <f t="shared" si="105"/>
        <v>100</v>
      </c>
    </row>
    <row r="954" spans="1:10" s="29" customFormat="1" ht="60" customHeight="1">
      <c r="A954" s="6"/>
      <c r="B954" s="6"/>
      <c r="C954" s="18"/>
      <c r="D954" s="65"/>
      <c r="E954" s="65"/>
      <c r="F954" s="49" t="s">
        <v>196</v>
      </c>
      <c r="G954" s="51" t="s">
        <v>14</v>
      </c>
      <c r="H954" s="51">
        <v>100</v>
      </c>
      <c r="I954" s="51">
        <v>100</v>
      </c>
      <c r="J954" s="68">
        <f t="shared" si="105"/>
        <v>100</v>
      </c>
    </row>
    <row r="955" spans="1:10" s="29" customFormat="1" ht="90" customHeight="1">
      <c r="A955" s="6"/>
      <c r="B955" s="6"/>
      <c r="C955" s="18"/>
      <c r="D955" s="65"/>
      <c r="E955" s="65"/>
      <c r="F955" s="49" t="s">
        <v>197</v>
      </c>
      <c r="G955" s="51" t="s">
        <v>14</v>
      </c>
      <c r="H955" s="51">
        <v>75</v>
      </c>
      <c r="I955" s="51">
        <v>98</v>
      </c>
      <c r="J955" s="68">
        <f t="shared" si="105"/>
        <v>130.66666666666666</v>
      </c>
    </row>
    <row r="956" spans="1:10" s="29" customFormat="1" ht="61.5" customHeight="1">
      <c r="A956" s="6"/>
      <c r="B956" s="6"/>
      <c r="C956" s="18"/>
      <c r="D956" s="65"/>
      <c r="E956" s="65"/>
      <c r="F956" s="49" t="s">
        <v>198</v>
      </c>
      <c r="G956" s="51" t="s">
        <v>14</v>
      </c>
      <c r="H956" s="54">
        <v>100</v>
      </c>
      <c r="I956" s="51">
        <v>100</v>
      </c>
      <c r="J956" s="54">
        <f t="shared" si="105"/>
        <v>100</v>
      </c>
    </row>
    <row r="957" spans="1:11" s="21" customFormat="1" ht="166.5" customHeight="1">
      <c r="A957" s="8" t="s">
        <v>51</v>
      </c>
      <c r="B957" s="18" t="s">
        <v>12</v>
      </c>
      <c r="C957" s="18">
        <v>687</v>
      </c>
      <c r="D957" s="65">
        <v>205</v>
      </c>
      <c r="E957" s="76">
        <f>D957/C957*100</f>
        <v>29.839883551673946</v>
      </c>
      <c r="F957" s="72" t="s">
        <v>194</v>
      </c>
      <c r="G957" s="51" t="s">
        <v>14</v>
      </c>
      <c r="H957" s="51">
        <v>100</v>
      </c>
      <c r="I957" s="51">
        <v>100</v>
      </c>
      <c r="J957" s="51">
        <f t="shared" si="105"/>
        <v>100</v>
      </c>
      <c r="K957" s="105"/>
    </row>
    <row r="958" spans="1:10" s="29" customFormat="1" ht="39.75" customHeight="1">
      <c r="A958" s="6"/>
      <c r="B958" s="6"/>
      <c r="C958" s="18"/>
      <c r="D958" s="65"/>
      <c r="E958" s="65"/>
      <c r="F958" s="49" t="s">
        <v>195</v>
      </c>
      <c r="G958" s="51" t="s">
        <v>14</v>
      </c>
      <c r="H958" s="51">
        <v>100</v>
      </c>
      <c r="I958" s="51">
        <v>100</v>
      </c>
      <c r="J958" s="54">
        <f t="shared" si="105"/>
        <v>100</v>
      </c>
    </row>
    <row r="959" spans="1:10" s="29" customFormat="1" ht="60" customHeight="1">
      <c r="A959" s="6"/>
      <c r="B959" s="6"/>
      <c r="C959" s="18"/>
      <c r="D959" s="65"/>
      <c r="E959" s="65"/>
      <c r="F959" s="49" t="s">
        <v>196</v>
      </c>
      <c r="G959" s="51" t="s">
        <v>14</v>
      </c>
      <c r="H959" s="51">
        <v>100</v>
      </c>
      <c r="I959" s="51">
        <v>100</v>
      </c>
      <c r="J959" s="68">
        <f t="shared" si="105"/>
        <v>100</v>
      </c>
    </row>
    <row r="960" spans="1:10" s="29" customFormat="1" ht="90" customHeight="1">
      <c r="A960" s="6"/>
      <c r="B960" s="6"/>
      <c r="C960" s="18"/>
      <c r="D960" s="65"/>
      <c r="E960" s="65"/>
      <c r="F960" s="49" t="s">
        <v>197</v>
      </c>
      <c r="G960" s="51" t="s">
        <v>14</v>
      </c>
      <c r="H960" s="51">
        <v>75</v>
      </c>
      <c r="I960" s="51">
        <v>25</v>
      </c>
      <c r="J960" s="68">
        <f t="shared" si="105"/>
        <v>33.33333333333333</v>
      </c>
    </row>
    <row r="961" spans="1:10" s="29" customFormat="1" ht="61.5" customHeight="1">
      <c r="A961" s="6"/>
      <c r="B961" s="6"/>
      <c r="C961" s="18"/>
      <c r="D961" s="65"/>
      <c r="E961" s="65"/>
      <c r="F961" s="49" t="s">
        <v>198</v>
      </c>
      <c r="G961" s="51" t="s">
        <v>14</v>
      </c>
      <c r="H961" s="54">
        <v>100</v>
      </c>
      <c r="I961" s="51">
        <v>100</v>
      </c>
      <c r="J961" s="54">
        <f t="shared" si="105"/>
        <v>100</v>
      </c>
    </row>
    <row r="962" spans="1:11" s="21" customFormat="1" ht="166.5" customHeight="1">
      <c r="A962" s="8" t="s">
        <v>168</v>
      </c>
      <c r="B962" s="18" t="s">
        <v>12</v>
      </c>
      <c r="C962" s="18">
        <v>19</v>
      </c>
      <c r="D962" s="65">
        <v>17</v>
      </c>
      <c r="E962" s="76">
        <f>D962/C962*100</f>
        <v>89.47368421052632</v>
      </c>
      <c r="F962" s="72" t="s">
        <v>194</v>
      </c>
      <c r="G962" s="51" t="s">
        <v>14</v>
      </c>
      <c r="H962" s="51">
        <v>100</v>
      </c>
      <c r="I962" s="51">
        <v>98</v>
      </c>
      <c r="J962" s="51">
        <f t="shared" si="105"/>
        <v>98</v>
      </c>
      <c r="K962" s="105"/>
    </row>
    <row r="963" spans="1:10" s="29" customFormat="1" ht="39.75" customHeight="1">
      <c r="A963" s="6"/>
      <c r="B963" s="6"/>
      <c r="C963" s="18"/>
      <c r="D963" s="65"/>
      <c r="E963" s="65"/>
      <c r="F963" s="49" t="s">
        <v>195</v>
      </c>
      <c r="G963" s="51" t="s">
        <v>14</v>
      </c>
      <c r="H963" s="51">
        <v>100</v>
      </c>
      <c r="I963" s="51">
        <v>100</v>
      </c>
      <c r="J963" s="54">
        <f t="shared" si="105"/>
        <v>100</v>
      </c>
    </row>
    <row r="964" spans="1:10" s="29" customFormat="1" ht="60" customHeight="1">
      <c r="A964" s="6"/>
      <c r="B964" s="6"/>
      <c r="C964" s="18"/>
      <c r="D964" s="65"/>
      <c r="E964" s="65"/>
      <c r="F964" s="49" t="s">
        <v>196</v>
      </c>
      <c r="G964" s="51" t="s">
        <v>14</v>
      </c>
      <c r="H964" s="51">
        <v>100</v>
      </c>
      <c r="I964" s="51">
        <v>100</v>
      </c>
      <c r="J964" s="68">
        <f t="shared" si="105"/>
        <v>100</v>
      </c>
    </row>
    <row r="965" spans="1:10" s="29" customFormat="1" ht="90" customHeight="1">
      <c r="A965" s="6"/>
      <c r="B965" s="6"/>
      <c r="C965" s="18"/>
      <c r="D965" s="65"/>
      <c r="E965" s="65"/>
      <c r="F965" s="49" t="s">
        <v>197</v>
      </c>
      <c r="G965" s="51" t="s">
        <v>14</v>
      </c>
      <c r="H965" s="51">
        <v>75</v>
      </c>
      <c r="I965" s="51">
        <v>65</v>
      </c>
      <c r="J965" s="68">
        <f t="shared" si="105"/>
        <v>86.66666666666667</v>
      </c>
    </row>
    <row r="966" spans="1:10" s="29" customFormat="1" ht="61.5" customHeight="1">
      <c r="A966" s="6"/>
      <c r="B966" s="6"/>
      <c r="C966" s="18"/>
      <c r="D966" s="65"/>
      <c r="E966" s="65"/>
      <c r="F966" s="49" t="s">
        <v>198</v>
      </c>
      <c r="G966" s="51" t="s">
        <v>14</v>
      </c>
      <c r="H966" s="54">
        <v>100</v>
      </c>
      <c r="I966" s="51">
        <v>100</v>
      </c>
      <c r="J966" s="54">
        <f t="shared" si="105"/>
        <v>100</v>
      </c>
    </row>
    <row r="967" spans="1:11" s="21" customFormat="1" ht="166.5" customHeight="1">
      <c r="A967" s="8" t="s">
        <v>130</v>
      </c>
      <c r="B967" s="18" t="s">
        <v>12</v>
      </c>
      <c r="C967" s="18">
        <v>15</v>
      </c>
      <c r="D967" s="65">
        <v>17</v>
      </c>
      <c r="E967" s="76">
        <f>D967/C967*100</f>
        <v>113.33333333333333</v>
      </c>
      <c r="F967" s="72" t="s">
        <v>194</v>
      </c>
      <c r="G967" s="51" t="s">
        <v>14</v>
      </c>
      <c r="H967" s="51">
        <v>100</v>
      </c>
      <c r="I967" s="51">
        <v>100</v>
      </c>
      <c r="J967" s="51">
        <f t="shared" si="105"/>
        <v>100</v>
      </c>
      <c r="K967" s="105"/>
    </row>
    <row r="968" spans="1:10" s="29" customFormat="1" ht="39.75" customHeight="1">
      <c r="A968" s="6"/>
      <c r="B968" s="6"/>
      <c r="C968" s="18"/>
      <c r="D968" s="65"/>
      <c r="E968" s="65"/>
      <c r="F968" s="49" t="s">
        <v>195</v>
      </c>
      <c r="G968" s="51" t="s">
        <v>14</v>
      </c>
      <c r="H968" s="51">
        <v>100</v>
      </c>
      <c r="I968" s="51">
        <v>100</v>
      </c>
      <c r="J968" s="54">
        <f t="shared" si="105"/>
        <v>100</v>
      </c>
    </row>
    <row r="969" spans="1:10" s="29" customFormat="1" ht="60" customHeight="1">
      <c r="A969" s="6"/>
      <c r="B969" s="6"/>
      <c r="C969" s="18"/>
      <c r="D969" s="65"/>
      <c r="E969" s="65"/>
      <c r="F969" s="49" t="s">
        <v>196</v>
      </c>
      <c r="G969" s="51" t="s">
        <v>14</v>
      </c>
      <c r="H969" s="51">
        <v>100</v>
      </c>
      <c r="I969" s="51">
        <v>100</v>
      </c>
      <c r="J969" s="68">
        <f t="shared" si="105"/>
        <v>100</v>
      </c>
    </row>
    <row r="970" spans="1:10" s="29" customFormat="1" ht="90" customHeight="1">
      <c r="A970" s="6"/>
      <c r="B970" s="6"/>
      <c r="C970" s="18"/>
      <c r="D970" s="65"/>
      <c r="E970" s="65"/>
      <c r="F970" s="49" t="s">
        <v>197</v>
      </c>
      <c r="G970" s="51" t="s">
        <v>14</v>
      </c>
      <c r="H970" s="51">
        <v>75</v>
      </c>
      <c r="I970" s="51">
        <v>85</v>
      </c>
      <c r="J970" s="68">
        <f t="shared" si="105"/>
        <v>113.33333333333333</v>
      </c>
    </row>
    <row r="971" spans="1:10" s="29" customFormat="1" ht="61.5" customHeight="1">
      <c r="A971" s="6"/>
      <c r="B971" s="6"/>
      <c r="C971" s="18"/>
      <c r="D971" s="65"/>
      <c r="E971" s="65"/>
      <c r="F971" s="49" t="s">
        <v>198</v>
      </c>
      <c r="G971" s="51" t="s">
        <v>14</v>
      </c>
      <c r="H971" s="54">
        <v>100</v>
      </c>
      <c r="I971" s="51">
        <v>100</v>
      </c>
      <c r="J971" s="54">
        <f t="shared" si="105"/>
        <v>100</v>
      </c>
    </row>
    <row r="972" spans="1:11" s="21" customFormat="1" ht="166.5" customHeight="1">
      <c r="A972" s="8" t="s">
        <v>169</v>
      </c>
      <c r="B972" s="18" t="s">
        <v>12</v>
      </c>
      <c r="C972" s="18">
        <v>18</v>
      </c>
      <c r="D972" s="65">
        <v>15</v>
      </c>
      <c r="E972" s="76">
        <f>D972/C972*100</f>
        <v>83.33333333333334</v>
      </c>
      <c r="F972" s="72" t="s">
        <v>194</v>
      </c>
      <c r="G972" s="51" t="s">
        <v>14</v>
      </c>
      <c r="H972" s="51">
        <v>100</v>
      </c>
      <c r="I972" s="51">
        <v>100</v>
      </c>
      <c r="J972" s="51">
        <f t="shared" si="105"/>
        <v>100</v>
      </c>
      <c r="K972" s="105"/>
    </row>
    <row r="973" spans="1:10" s="29" customFormat="1" ht="39.75" customHeight="1">
      <c r="A973" s="6"/>
      <c r="B973" s="6"/>
      <c r="C973" s="18"/>
      <c r="D973" s="65"/>
      <c r="E973" s="65"/>
      <c r="F973" s="49" t="s">
        <v>195</v>
      </c>
      <c r="G973" s="51" t="s">
        <v>14</v>
      </c>
      <c r="H973" s="51">
        <v>100</v>
      </c>
      <c r="I973" s="51">
        <v>100</v>
      </c>
      <c r="J973" s="54">
        <f t="shared" si="105"/>
        <v>100</v>
      </c>
    </row>
    <row r="974" spans="1:10" s="29" customFormat="1" ht="60" customHeight="1">
      <c r="A974" s="6"/>
      <c r="B974" s="6"/>
      <c r="C974" s="18"/>
      <c r="D974" s="65"/>
      <c r="E974" s="65"/>
      <c r="F974" s="49" t="s">
        <v>196</v>
      </c>
      <c r="G974" s="51" t="s">
        <v>14</v>
      </c>
      <c r="H974" s="51">
        <v>100</v>
      </c>
      <c r="I974" s="51">
        <v>100</v>
      </c>
      <c r="J974" s="68">
        <f t="shared" si="105"/>
        <v>100</v>
      </c>
    </row>
    <row r="975" spans="1:10" s="29" customFormat="1" ht="90" customHeight="1">
      <c r="A975" s="6"/>
      <c r="B975" s="6"/>
      <c r="C975" s="18"/>
      <c r="D975" s="65"/>
      <c r="E975" s="65"/>
      <c r="F975" s="49" t="s">
        <v>197</v>
      </c>
      <c r="G975" s="51" t="s">
        <v>14</v>
      </c>
      <c r="H975" s="51">
        <v>75</v>
      </c>
      <c r="I975" s="51">
        <v>60</v>
      </c>
      <c r="J975" s="68">
        <f t="shared" si="105"/>
        <v>80</v>
      </c>
    </row>
    <row r="976" spans="1:10" s="29" customFormat="1" ht="61.5" customHeight="1">
      <c r="A976" s="6"/>
      <c r="B976" s="6"/>
      <c r="C976" s="18"/>
      <c r="D976" s="65"/>
      <c r="E976" s="65"/>
      <c r="F976" s="49" t="s">
        <v>198</v>
      </c>
      <c r="G976" s="51" t="s">
        <v>14</v>
      </c>
      <c r="H976" s="54">
        <v>100</v>
      </c>
      <c r="I976" s="51">
        <v>100</v>
      </c>
      <c r="J976" s="54">
        <f t="shared" si="105"/>
        <v>100</v>
      </c>
    </row>
    <row r="977" spans="1:11" s="21" customFormat="1" ht="166.5" customHeight="1">
      <c r="A977" s="8" t="s">
        <v>170</v>
      </c>
      <c r="B977" s="18" t="s">
        <v>12</v>
      </c>
      <c r="C977" s="18">
        <v>14</v>
      </c>
      <c r="D977" s="65">
        <v>14</v>
      </c>
      <c r="E977" s="76">
        <f>D977/C977*100</f>
        <v>100</v>
      </c>
      <c r="F977" s="72" t="s">
        <v>194</v>
      </c>
      <c r="G977" s="51" t="s">
        <v>14</v>
      </c>
      <c r="H977" s="51">
        <v>100</v>
      </c>
      <c r="I977" s="51">
        <v>100</v>
      </c>
      <c r="J977" s="51">
        <f t="shared" si="105"/>
        <v>100</v>
      </c>
      <c r="K977" s="105"/>
    </row>
    <row r="978" spans="1:10" s="29" customFormat="1" ht="39.75" customHeight="1">
      <c r="A978" s="6"/>
      <c r="B978" s="6"/>
      <c r="C978" s="18"/>
      <c r="D978" s="65"/>
      <c r="E978" s="65"/>
      <c r="F978" s="49" t="s">
        <v>195</v>
      </c>
      <c r="G978" s="51" t="s">
        <v>14</v>
      </c>
      <c r="H978" s="51">
        <v>100</v>
      </c>
      <c r="I978" s="51">
        <v>100</v>
      </c>
      <c r="J978" s="54">
        <f t="shared" si="105"/>
        <v>100</v>
      </c>
    </row>
    <row r="979" spans="1:10" s="29" customFormat="1" ht="60" customHeight="1">
      <c r="A979" s="6"/>
      <c r="B979" s="6"/>
      <c r="C979" s="18"/>
      <c r="D979" s="65"/>
      <c r="E979" s="65"/>
      <c r="F979" s="49" t="s">
        <v>196</v>
      </c>
      <c r="G979" s="51" t="s">
        <v>14</v>
      </c>
      <c r="H979" s="51">
        <v>100</v>
      </c>
      <c r="I979" s="51">
        <v>100</v>
      </c>
      <c r="J979" s="68">
        <f t="shared" si="105"/>
        <v>100</v>
      </c>
    </row>
    <row r="980" spans="1:10" s="29" customFormat="1" ht="90" customHeight="1">
      <c r="A980" s="6"/>
      <c r="B980" s="6"/>
      <c r="C980" s="18"/>
      <c r="D980" s="65"/>
      <c r="E980" s="65"/>
      <c r="F980" s="49" t="s">
        <v>197</v>
      </c>
      <c r="G980" s="51" t="s">
        <v>14</v>
      </c>
      <c r="H980" s="51">
        <v>75</v>
      </c>
      <c r="I980" s="51">
        <v>75</v>
      </c>
      <c r="J980" s="68">
        <f t="shared" si="105"/>
        <v>100</v>
      </c>
    </row>
    <row r="981" spans="1:10" s="29" customFormat="1" ht="61.5" customHeight="1">
      <c r="A981" s="6"/>
      <c r="B981" s="6"/>
      <c r="C981" s="18"/>
      <c r="D981" s="65"/>
      <c r="E981" s="65"/>
      <c r="F981" s="49" t="s">
        <v>198</v>
      </c>
      <c r="G981" s="51" t="s">
        <v>14</v>
      </c>
      <c r="H981" s="54">
        <v>100</v>
      </c>
      <c r="I981" s="51">
        <v>100</v>
      </c>
      <c r="J981" s="54">
        <f t="shared" si="105"/>
        <v>100</v>
      </c>
    </row>
    <row r="982" spans="1:11" s="21" customFormat="1" ht="166.5" customHeight="1">
      <c r="A982" s="8" t="s">
        <v>55</v>
      </c>
      <c r="B982" s="18" t="s">
        <v>12</v>
      </c>
      <c r="C982" s="18">
        <v>177</v>
      </c>
      <c r="D982" s="65">
        <v>177</v>
      </c>
      <c r="E982" s="76">
        <f>D982/C982*100</f>
        <v>100</v>
      </c>
      <c r="F982" s="72" t="s">
        <v>194</v>
      </c>
      <c r="G982" s="51" t="s">
        <v>14</v>
      </c>
      <c r="H982" s="51">
        <v>100</v>
      </c>
      <c r="I982" s="51">
        <v>100</v>
      </c>
      <c r="J982" s="51">
        <f t="shared" si="105"/>
        <v>100</v>
      </c>
      <c r="K982" s="105"/>
    </row>
    <row r="983" spans="1:10" s="29" customFormat="1" ht="39.75" customHeight="1">
      <c r="A983" s="6"/>
      <c r="B983" s="6"/>
      <c r="C983" s="18"/>
      <c r="D983" s="65"/>
      <c r="E983" s="65"/>
      <c r="F983" s="49" t="s">
        <v>195</v>
      </c>
      <c r="G983" s="51" t="s">
        <v>14</v>
      </c>
      <c r="H983" s="51">
        <v>100</v>
      </c>
      <c r="I983" s="51">
        <v>100</v>
      </c>
      <c r="J983" s="54">
        <f t="shared" si="105"/>
        <v>100</v>
      </c>
    </row>
    <row r="984" spans="1:10" s="29" customFormat="1" ht="60" customHeight="1">
      <c r="A984" s="6"/>
      <c r="B984" s="6"/>
      <c r="C984" s="18"/>
      <c r="D984" s="65"/>
      <c r="E984" s="65"/>
      <c r="F984" s="49" t="s">
        <v>196</v>
      </c>
      <c r="G984" s="51" t="s">
        <v>14</v>
      </c>
      <c r="H984" s="51">
        <v>100</v>
      </c>
      <c r="I984" s="51">
        <v>100</v>
      </c>
      <c r="J984" s="68">
        <f aca="true" t="shared" si="106" ref="J984:J1015">I984/H984*100</f>
        <v>100</v>
      </c>
    </row>
    <row r="985" spans="1:10" s="29" customFormat="1" ht="90" customHeight="1">
      <c r="A985" s="6"/>
      <c r="B985" s="6"/>
      <c r="C985" s="18"/>
      <c r="D985" s="65"/>
      <c r="E985" s="65"/>
      <c r="F985" s="49" t="s">
        <v>197</v>
      </c>
      <c r="G985" s="51" t="s">
        <v>14</v>
      </c>
      <c r="H985" s="51">
        <v>75</v>
      </c>
      <c r="I985" s="51">
        <v>75</v>
      </c>
      <c r="J985" s="68">
        <f t="shared" si="106"/>
        <v>100</v>
      </c>
    </row>
    <row r="986" spans="1:10" s="29" customFormat="1" ht="61.5" customHeight="1">
      <c r="A986" s="6"/>
      <c r="B986" s="6"/>
      <c r="C986" s="18"/>
      <c r="D986" s="65"/>
      <c r="E986" s="65"/>
      <c r="F986" s="49" t="s">
        <v>198</v>
      </c>
      <c r="G986" s="51" t="s">
        <v>14</v>
      </c>
      <c r="H986" s="54">
        <v>100</v>
      </c>
      <c r="I986" s="51">
        <v>100</v>
      </c>
      <c r="J986" s="54">
        <f t="shared" si="106"/>
        <v>100</v>
      </c>
    </row>
    <row r="987" spans="1:11" s="21" customFormat="1" ht="166.5" customHeight="1">
      <c r="A987" s="8" t="s">
        <v>171</v>
      </c>
      <c r="B987" s="18" t="s">
        <v>12</v>
      </c>
      <c r="C987" s="18">
        <v>24</v>
      </c>
      <c r="D987" s="65">
        <v>24</v>
      </c>
      <c r="E987" s="76">
        <f>D987/C987*100</f>
        <v>100</v>
      </c>
      <c r="F987" s="72" t="s">
        <v>194</v>
      </c>
      <c r="G987" s="51" t="s">
        <v>14</v>
      </c>
      <c r="H987" s="51">
        <v>100</v>
      </c>
      <c r="I987" s="51">
        <v>100</v>
      </c>
      <c r="J987" s="51">
        <f t="shared" si="106"/>
        <v>100</v>
      </c>
      <c r="K987" s="105"/>
    </row>
    <row r="988" spans="1:10" s="29" customFormat="1" ht="39.75" customHeight="1">
      <c r="A988" s="6"/>
      <c r="B988" s="6"/>
      <c r="C988" s="18"/>
      <c r="D988" s="65"/>
      <c r="E988" s="65"/>
      <c r="F988" s="49" t="s">
        <v>195</v>
      </c>
      <c r="G988" s="51" t="s">
        <v>14</v>
      </c>
      <c r="H988" s="51">
        <v>100</v>
      </c>
      <c r="I988" s="51">
        <v>100</v>
      </c>
      <c r="J988" s="54">
        <f t="shared" si="106"/>
        <v>100</v>
      </c>
    </row>
    <row r="989" spans="1:10" s="29" customFormat="1" ht="60" customHeight="1">
      <c r="A989" s="6"/>
      <c r="B989" s="6"/>
      <c r="C989" s="18"/>
      <c r="D989" s="65"/>
      <c r="E989" s="65"/>
      <c r="F989" s="49" t="s">
        <v>196</v>
      </c>
      <c r="G989" s="51" t="s">
        <v>14</v>
      </c>
      <c r="H989" s="51">
        <v>100</v>
      </c>
      <c r="I989" s="51">
        <v>100</v>
      </c>
      <c r="J989" s="68">
        <f t="shared" si="106"/>
        <v>100</v>
      </c>
    </row>
    <row r="990" spans="1:10" s="29" customFormat="1" ht="90" customHeight="1">
      <c r="A990" s="6"/>
      <c r="B990" s="6"/>
      <c r="C990" s="18"/>
      <c r="D990" s="65"/>
      <c r="E990" s="65"/>
      <c r="F990" s="49" t="s">
        <v>197</v>
      </c>
      <c r="G990" s="51" t="s">
        <v>14</v>
      </c>
      <c r="H990" s="51">
        <v>75</v>
      </c>
      <c r="I990" s="51">
        <v>75</v>
      </c>
      <c r="J990" s="68">
        <f t="shared" si="106"/>
        <v>100</v>
      </c>
    </row>
    <row r="991" spans="1:10" s="29" customFormat="1" ht="61.5" customHeight="1">
      <c r="A991" s="6"/>
      <c r="B991" s="6"/>
      <c r="C991" s="18"/>
      <c r="D991" s="65"/>
      <c r="E991" s="65"/>
      <c r="F991" s="49" t="s">
        <v>198</v>
      </c>
      <c r="G991" s="51" t="s">
        <v>14</v>
      </c>
      <c r="H991" s="54">
        <v>100</v>
      </c>
      <c r="I991" s="51">
        <v>100</v>
      </c>
      <c r="J991" s="54">
        <f t="shared" si="106"/>
        <v>100</v>
      </c>
    </row>
    <row r="992" spans="1:11" s="21" customFormat="1" ht="166.5" customHeight="1">
      <c r="A992" s="8" t="s">
        <v>172</v>
      </c>
      <c r="B992" s="18" t="s">
        <v>12</v>
      </c>
      <c r="C992" s="18">
        <v>32</v>
      </c>
      <c r="D992" s="65">
        <v>34</v>
      </c>
      <c r="E992" s="76">
        <f>D992/C992*100</f>
        <v>106.25</v>
      </c>
      <c r="F992" s="72" t="s">
        <v>194</v>
      </c>
      <c r="G992" s="51" t="s">
        <v>14</v>
      </c>
      <c r="H992" s="51">
        <v>100</v>
      </c>
      <c r="I992" s="51">
        <v>100</v>
      </c>
      <c r="J992" s="51">
        <f t="shared" si="106"/>
        <v>100</v>
      </c>
      <c r="K992" s="105"/>
    </row>
    <row r="993" spans="1:10" s="29" customFormat="1" ht="39.75" customHeight="1">
      <c r="A993" s="6"/>
      <c r="B993" s="6"/>
      <c r="C993" s="18"/>
      <c r="D993" s="65"/>
      <c r="E993" s="65"/>
      <c r="F993" s="49" t="s">
        <v>195</v>
      </c>
      <c r="G993" s="51" t="s">
        <v>14</v>
      </c>
      <c r="H993" s="51">
        <v>100</v>
      </c>
      <c r="I993" s="51">
        <v>100</v>
      </c>
      <c r="J993" s="54">
        <f t="shared" si="106"/>
        <v>100</v>
      </c>
    </row>
    <row r="994" spans="1:10" s="29" customFormat="1" ht="60" customHeight="1">
      <c r="A994" s="6"/>
      <c r="B994" s="6"/>
      <c r="C994" s="18"/>
      <c r="D994" s="65"/>
      <c r="E994" s="65"/>
      <c r="F994" s="49" t="s">
        <v>196</v>
      </c>
      <c r="G994" s="51" t="s">
        <v>14</v>
      </c>
      <c r="H994" s="51">
        <v>100</v>
      </c>
      <c r="I994" s="51">
        <v>100</v>
      </c>
      <c r="J994" s="68">
        <f t="shared" si="106"/>
        <v>100</v>
      </c>
    </row>
    <row r="995" spans="1:10" s="29" customFormat="1" ht="90" customHeight="1">
      <c r="A995" s="6"/>
      <c r="B995" s="6"/>
      <c r="C995" s="18"/>
      <c r="D995" s="65"/>
      <c r="E995" s="65"/>
      <c r="F995" s="49" t="s">
        <v>197</v>
      </c>
      <c r="G995" s="51" t="s">
        <v>14</v>
      </c>
      <c r="H995" s="51">
        <v>75</v>
      </c>
      <c r="I995" s="51">
        <v>85</v>
      </c>
      <c r="J995" s="68">
        <f t="shared" si="106"/>
        <v>113.33333333333333</v>
      </c>
    </row>
    <row r="996" spans="1:10" s="29" customFormat="1" ht="61.5" customHeight="1">
      <c r="A996" s="6"/>
      <c r="B996" s="6"/>
      <c r="C996" s="18"/>
      <c r="D996" s="65"/>
      <c r="E996" s="65"/>
      <c r="F996" s="49" t="s">
        <v>198</v>
      </c>
      <c r="G996" s="51" t="s">
        <v>14</v>
      </c>
      <c r="H996" s="54">
        <v>100</v>
      </c>
      <c r="I996" s="51">
        <v>100</v>
      </c>
      <c r="J996" s="54">
        <f t="shared" si="106"/>
        <v>100</v>
      </c>
    </row>
    <row r="997" spans="1:11" s="21" customFormat="1" ht="166.5" customHeight="1">
      <c r="A997" s="8" t="s">
        <v>58</v>
      </c>
      <c r="B997" s="18" t="s">
        <v>12</v>
      </c>
      <c r="C997" s="18">
        <v>68</v>
      </c>
      <c r="D997" s="65">
        <v>68</v>
      </c>
      <c r="E997" s="76">
        <f>D997/C997*100</f>
        <v>100</v>
      </c>
      <c r="F997" s="72" t="s">
        <v>194</v>
      </c>
      <c r="G997" s="51" t="s">
        <v>14</v>
      </c>
      <c r="H997" s="51">
        <v>100</v>
      </c>
      <c r="I997" s="51">
        <v>100</v>
      </c>
      <c r="J997" s="51">
        <f t="shared" si="106"/>
        <v>100</v>
      </c>
      <c r="K997" s="105"/>
    </row>
    <row r="998" spans="1:10" s="29" customFormat="1" ht="39.75" customHeight="1">
      <c r="A998" s="6"/>
      <c r="B998" s="6"/>
      <c r="C998" s="18"/>
      <c r="D998" s="65"/>
      <c r="E998" s="65"/>
      <c r="F998" s="49" t="s">
        <v>195</v>
      </c>
      <c r="G998" s="51" t="s">
        <v>14</v>
      </c>
      <c r="H998" s="51">
        <v>100</v>
      </c>
      <c r="I998" s="51">
        <v>100</v>
      </c>
      <c r="J998" s="54">
        <f t="shared" si="106"/>
        <v>100</v>
      </c>
    </row>
    <row r="999" spans="1:10" s="29" customFormat="1" ht="60" customHeight="1">
      <c r="A999" s="6"/>
      <c r="B999" s="6"/>
      <c r="C999" s="18"/>
      <c r="D999" s="65"/>
      <c r="E999" s="65"/>
      <c r="F999" s="49" t="s">
        <v>196</v>
      </c>
      <c r="G999" s="51" t="s">
        <v>14</v>
      </c>
      <c r="H999" s="51">
        <v>100</v>
      </c>
      <c r="I999" s="51">
        <v>100</v>
      </c>
      <c r="J999" s="68">
        <f t="shared" si="106"/>
        <v>100</v>
      </c>
    </row>
    <row r="1000" spans="1:10" s="29" customFormat="1" ht="90" customHeight="1">
      <c r="A1000" s="6"/>
      <c r="B1000" s="6"/>
      <c r="C1000" s="18"/>
      <c r="D1000" s="65"/>
      <c r="E1000" s="65"/>
      <c r="F1000" s="49" t="s">
        <v>197</v>
      </c>
      <c r="G1000" s="51" t="s">
        <v>14</v>
      </c>
      <c r="H1000" s="51">
        <v>75</v>
      </c>
      <c r="I1000" s="51">
        <v>75</v>
      </c>
      <c r="J1000" s="68">
        <f t="shared" si="106"/>
        <v>100</v>
      </c>
    </row>
    <row r="1001" spans="1:10" s="29" customFormat="1" ht="61.5" customHeight="1">
      <c r="A1001" s="6"/>
      <c r="B1001" s="6"/>
      <c r="C1001" s="18"/>
      <c r="D1001" s="65"/>
      <c r="E1001" s="65"/>
      <c r="F1001" s="49" t="s">
        <v>198</v>
      </c>
      <c r="G1001" s="51" t="s">
        <v>14</v>
      </c>
      <c r="H1001" s="54">
        <v>100</v>
      </c>
      <c r="I1001" s="51">
        <v>100</v>
      </c>
      <c r="J1001" s="54">
        <f t="shared" si="106"/>
        <v>100</v>
      </c>
    </row>
    <row r="1002" spans="1:11" s="21" customFormat="1" ht="166.5" customHeight="1">
      <c r="A1002" s="8" t="s">
        <v>132</v>
      </c>
      <c r="B1002" s="18" t="s">
        <v>12</v>
      </c>
      <c r="C1002" s="18">
        <v>24</v>
      </c>
      <c r="D1002" s="65">
        <v>24</v>
      </c>
      <c r="E1002" s="76">
        <f>D1002/C1002*100</f>
        <v>100</v>
      </c>
      <c r="F1002" s="72" t="s">
        <v>194</v>
      </c>
      <c r="G1002" s="51" t="s">
        <v>14</v>
      </c>
      <c r="H1002" s="51">
        <v>100</v>
      </c>
      <c r="I1002" s="51">
        <v>100</v>
      </c>
      <c r="J1002" s="51">
        <f t="shared" si="106"/>
        <v>100</v>
      </c>
      <c r="K1002" s="105"/>
    </row>
    <row r="1003" spans="1:10" s="29" customFormat="1" ht="39.75" customHeight="1">
      <c r="A1003" s="6"/>
      <c r="B1003" s="6"/>
      <c r="C1003" s="18"/>
      <c r="D1003" s="65"/>
      <c r="E1003" s="65"/>
      <c r="F1003" s="49" t="s">
        <v>195</v>
      </c>
      <c r="G1003" s="51" t="s">
        <v>14</v>
      </c>
      <c r="H1003" s="51">
        <v>100</v>
      </c>
      <c r="I1003" s="51">
        <v>100</v>
      </c>
      <c r="J1003" s="54">
        <f t="shared" si="106"/>
        <v>100</v>
      </c>
    </row>
    <row r="1004" spans="1:10" s="29" customFormat="1" ht="60" customHeight="1">
      <c r="A1004" s="6"/>
      <c r="B1004" s="6"/>
      <c r="C1004" s="18"/>
      <c r="D1004" s="65"/>
      <c r="E1004" s="65"/>
      <c r="F1004" s="49" t="s">
        <v>196</v>
      </c>
      <c r="G1004" s="51" t="s">
        <v>14</v>
      </c>
      <c r="H1004" s="51">
        <v>100</v>
      </c>
      <c r="I1004" s="51">
        <v>100</v>
      </c>
      <c r="J1004" s="68">
        <f t="shared" si="106"/>
        <v>100</v>
      </c>
    </row>
    <row r="1005" spans="1:10" s="29" customFormat="1" ht="90" customHeight="1">
      <c r="A1005" s="6"/>
      <c r="B1005" s="6"/>
      <c r="C1005" s="18"/>
      <c r="D1005" s="65"/>
      <c r="E1005" s="65"/>
      <c r="F1005" s="49" t="s">
        <v>197</v>
      </c>
      <c r="G1005" s="51" t="s">
        <v>14</v>
      </c>
      <c r="H1005" s="51">
        <v>75</v>
      </c>
      <c r="I1005" s="51">
        <v>75</v>
      </c>
      <c r="J1005" s="68">
        <f t="shared" si="106"/>
        <v>100</v>
      </c>
    </row>
    <row r="1006" spans="1:10" s="29" customFormat="1" ht="61.5" customHeight="1">
      <c r="A1006" s="6"/>
      <c r="B1006" s="6"/>
      <c r="C1006" s="18"/>
      <c r="D1006" s="65"/>
      <c r="E1006" s="65"/>
      <c r="F1006" s="49" t="s">
        <v>198</v>
      </c>
      <c r="G1006" s="51" t="s">
        <v>14</v>
      </c>
      <c r="H1006" s="54">
        <v>100</v>
      </c>
      <c r="I1006" s="51">
        <v>100</v>
      </c>
      <c r="J1006" s="54">
        <f t="shared" si="106"/>
        <v>100</v>
      </c>
    </row>
    <row r="1007" spans="1:11" s="21" customFormat="1" ht="166.5" customHeight="1">
      <c r="A1007" s="8" t="s">
        <v>173</v>
      </c>
      <c r="B1007" s="18" t="s">
        <v>12</v>
      </c>
      <c r="C1007" s="18">
        <v>73</v>
      </c>
      <c r="D1007" s="65">
        <v>40</v>
      </c>
      <c r="E1007" s="76">
        <f>D1007/C1007*100</f>
        <v>54.794520547945204</v>
      </c>
      <c r="F1007" s="72" t="s">
        <v>194</v>
      </c>
      <c r="G1007" s="51" t="s">
        <v>14</v>
      </c>
      <c r="H1007" s="51">
        <v>100</v>
      </c>
      <c r="I1007" s="51">
        <v>100</v>
      </c>
      <c r="J1007" s="51">
        <f t="shared" si="106"/>
        <v>100</v>
      </c>
      <c r="K1007" s="105"/>
    </row>
    <row r="1008" spans="1:10" s="29" customFormat="1" ht="39.75" customHeight="1">
      <c r="A1008" s="6"/>
      <c r="B1008" s="6"/>
      <c r="C1008" s="18"/>
      <c r="D1008" s="65"/>
      <c r="E1008" s="65"/>
      <c r="F1008" s="49" t="s">
        <v>195</v>
      </c>
      <c r="G1008" s="51" t="s">
        <v>14</v>
      </c>
      <c r="H1008" s="51">
        <v>100</v>
      </c>
      <c r="I1008" s="51">
        <v>100</v>
      </c>
      <c r="J1008" s="54">
        <f t="shared" si="106"/>
        <v>100</v>
      </c>
    </row>
    <row r="1009" spans="1:10" s="29" customFormat="1" ht="60" customHeight="1">
      <c r="A1009" s="6"/>
      <c r="B1009" s="6"/>
      <c r="C1009" s="18"/>
      <c r="D1009" s="65"/>
      <c r="E1009" s="65"/>
      <c r="F1009" s="49" t="s">
        <v>196</v>
      </c>
      <c r="G1009" s="51" t="s">
        <v>14</v>
      </c>
      <c r="H1009" s="51">
        <v>100</v>
      </c>
      <c r="I1009" s="51">
        <v>100</v>
      </c>
      <c r="J1009" s="68">
        <f t="shared" si="106"/>
        <v>100</v>
      </c>
    </row>
    <row r="1010" spans="1:10" s="29" customFormat="1" ht="90" customHeight="1">
      <c r="A1010" s="6"/>
      <c r="B1010" s="6"/>
      <c r="C1010" s="18"/>
      <c r="D1010" s="65"/>
      <c r="E1010" s="65"/>
      <c r="F1010" s="49" t="s">
        <v>197</v>
      </c>
      <c r="G1010" s="51" t="s">
        <v>14</v>
      </c>
      <c r="H1010" s="51">
        <v>75</v>
      </c>
      <c r="I1010" s="51">
        <v>41</v>
      </c>
      <c r="J1010" s="68">
        <f t="shared" si="106"/>
        <v>54.666666666666664</v>
      </c>
    </row>
    <row r="1011" spans="1:10" s="29" customFormat="1" ht="61.5" customHeight="1">
      <c r="A1011" s="6"/>
      <c r="B1011" s="6"/>
      <c r="C1011" s="18"/>
      <c r="D1011" s="65"/>
      <c r="E1011" s="65"/>
      <c r="F1011" s="49" t="s">
        <v>198</v>
      </c>
      <c r="G1011" s="51" t="s">
        <v>14</v>
      </c>
      <c r="H1011" s="54">
        <v>100</v>
      </c>
      <c r="I1011" s="51">
        <v>100</v>
      </c>
      <c r="J1011" s="54">
        <f t="shared" si="106"/>
        <v>100</v>
      </c>
    </row>
    <row r="1012" spans="1:11" s="21" customFormat="1" ht="166.5" customHeight="1">
      <c r="A1012" s="8" t="s">
        <v>60</v>
      </c>
      <c r="B1012" s="18" t="s">
        <v>12</v>
      </c>
      <c r="C1012" s="18">
        <v>213</v>
      </c>
      <c r="D1012" s="65">
        <v>166</v>
      </c>
      <c r="E1012" s="76">
        <f>D1012/C1012*100</f>
        <v>77.93427230046949</v>
      </c>
      <c r="F1012" s="72" t="s">
        <v>194</v>
      </c>
      <c r="G1012" s="51" t="s">
        <v>14</v>
      </c>
      <c r="H1012" s="51">
        <v>100</v>
      </c>
      <c r="I1012" s="51">
        <v>100</v>
      </c>
      <c r="J1012" s="51">
        <f t="shared" si="106"/>
        <v>100</v>
      </c>
      <c r="K1012" s="105"/>
    </row>
    <row r="1013" spans="1:10" s="29" customFormat="1" ht="39.75" customHeight="1">
      <c r="A1013" s="6"/>
      <c r="B1013" s="6"/>
      <c r="C1013" s="18"/>
      <c r="D1013" s="65"/>
      <c r="E1013" s="65"/>
      <c r="F1013" s="49" t="s">
        <v>195</v>
      </c>
      <c r="G1013" s="51" t="s">
        <v>14</v>
      </c>
      <c r="H1013" s="51">
        <v>100</v>
      </c>
      <c r="I1013" s="51">
        <v>100</v>
      </c>
      <c r="J1013" s="54">
        <f t="shared" si="106"/>
        <v>100</v>
      </c>
    </row>
    <row r="1014" spans="1:10" s="29" customFormat="1" ht="60" customHeight="1">
      <c r="A1014" s="6"/>
      <c r="B1014" s="6"/>
      <c r="C1014" s="18"/>
      <c r="D1014" s="65"/>
      <c r="E1014" s="65"/>
      <c r="F1014" s="49" t="s">
        <v>196</v>
      </c>
      <c r="G1014" s="51" t="s">
        <v>14</v>
      </c>
      <c r="H1014" s="51">
        <v>100</v>
      </c>
      <c r="I1014" s="51">
        <v>100</v>
      </c>
      <c r="J1014" s="68">
        <f t="shared" si="106"/>
        <v>100</v>
      </c>
    </row>
    <row r="1015" spans="1:10" s="29" customFormat="1" ht="90" customHeight="1">
      <c r="A1015" s="6"/>
      <c r="B1015" s="6"/>
      <c r="C1015" s="18"/>
      <c r="D1015" s="65"/>
      <c r="E1015" s="65"/>
      <c r="F1015" s="49" t="s">
        <v>197</v>
      </c>
      <c r="G1015" s="51" t="s">
        <v>14</v>
      </c>
      <c r="H1015" s="51">
        <v>75</v>
      </c>
      <c r="I1015" s="51">
        <v>59</v>
      </c>
      <c r="J1015" s="68">
        <f t="shared" si="106"/>
        <v>78.66666666666666</v>
      </c>
    </row>
    <row r="1016" spans="1:10" s="29" customFormat="1" ht="61.5" customHeight="1">
      <c r="A1016" s="6"/>
      <c r="B1016" s="6"/>
      <c r="C1016" s="18"/>
      <c r="D1016" s="65"/>
      <c r="E1016" s="65"/>
      <c r="F1016" s="49" t="s">
        <v>198</v>
      </c>
      <c r="G1016" s="51" t="s">
        <v>14</v>
      </c>
      <c r="H1016" s="54">
        <v>100</v>
      </c>
      <c r="I1016" s="51">
        <v>100</v>
      </c>
      <c r="J1016" s="54">
        <f>I1016/H1016*100</f>
        <v>100</v>
      </c>
    </row>
    <row r="1017" spans="1:11" s="21" customFormat="1" ht="166.5" customHeight="1">
      <c r="A1017" s="8" t="s">
        <v>61</v>
      </c>
      <c r="B1017" s="18" t="s">
        <v>12</v>
      </c>
      <c r="C1017" s="18">
        <v>327</v>
      </c>
      <c r="D1017" s="65">
        <v>327</v>
      </c>
      <c r="E1017" s="76">
        <f>D1017/C1017*100</f>
        <v>100</v>
      </c>
      <c r="F1017" s="72" t="s">
        <v>194</v>
      </c>
      <c r="G1017" s="51" t="s">
        <v>14</v>
      </c>
      <c r="H1017" s="51">
        <v>100</v>
      </c>
      <c r="I1017" s="51">
        <v>100</v>
      </c>
      <c r="J1017" s="51">
        <f>I1017/H1017*100</f>
        <v>100</v>
      </c>
      <c r="K1017" s="105"/>
    </row>
    <row r="1018" spans="1:10" s="29" customFormat="1" ht="39.75" customHeight="1">
      <c r="A1018" s="6"/>
      <c r="B1018" s="6"/>
      <c r="C1018" s="18"/>
      <c r="D1018" s="65"/>
      <c r="E1018" s="65"/>
      <c r="F1018" s="49" t="s">
        <v>195</v>
      </c>
      <c r="G1018" s="51" t="s">
        <v>14</v>
      </c>
      <c r="H1018" s="51">
        <v>100</v>
      </c>
      <c r="I1018" s="51">
        <v>100</v>
      </c>
      <c r="J1018" s="54">
        <f>I1018/H1018*100</f>
        <v>100</v>
      </c>
    </row>
    <row r="1019" spans="1:10" s="29" customFormat="1" ht="60" customHeight="1">
      <c r="A1019" s="6"/>
      <c r="B1019" s="6"/>
      <c r="C1019" s="18"/>
      <c r="D1019" s="65"/>
      <c r="E1019" s="65"/>
      <c r="F1019" s="49" t="s">
        <v>196</v>
      </c>
      <c r="G1019" s="51" t="s">
        <v>14</v>
      </c>
      <c r="H1019" s="51">
        <v>100</v>
      </c>
      <c r="I1019" s="51">
        <v>100</v>
      </c>
      <c r="J1019" s="68">
        <f>I1019/H1019*100</f>
        <v>100</v>
      </c>
    </row>
    <row r="1020" spans="1:10" s="29" customFormat="1" ht="90" customHeight="1">
      <c r="A1020" s="6"/>
      <c r="B1020" s="6"/>
      <c r="C1020" s="18"/>
      <c r="D1020" s="65"/>
      <c r="E1020" s="65"/>
      <c r="F1020" s="49" t="s">
        <v>197</v>
      </c>
      <c r="G1020" s="51" t="s">
        <v>14</v>
      </c>
      <c r="H1020" s="51">
        <v>75</v>
      </c>
      <c r="I1020" s="51">
        <v>75</v>
      </c>
      <c r="J1020" s="68">
        <f>I1020/H1020*100</f>
        <v>100</v>
      </c>
    </row>
    <row r="1021" spans="1:10" s="29" customFormat="1" ht="61.5" customHeight="1">
      <c r="A1021" s="6"/>
      <c r="B1021" s="6"/>
      <c r="C1021" s="18"/>
      <c r="D1021" s="65"/>
      <c r="E1021" s="65"/>
      <c r="F1021" s="49" t="s">
        <v>198</v>
      </c>
      <c r="G1021" s="51" t="s">
        <v>14</v>
      </c>
      <c r="H1021" s="54">
        <v>100</v>
      </c>
      <c r="I1021" s="51">
        <v>100</v>
      </c>
      <c r="J1021" s="54">
        <f>I1021/H1021*100</f>
        <v>100</v>
      </c>
    </row>
    <row r="1022" spans="1:11" s="21" customFormat="1" ht="166.5" customHeight="1">
      <c r="A1022" s="8" t="s">
        <v>62</v>
      </c>
      <c r="B1022" s="18" t="s">
        <v>12</v>
      </c>
      <c r="C1022" s="18">
        <v>160</v>
      </c>
      <c r="D1022" s="65">
        <v>50</v>
      </c>
      <c r="E1022" s="76">
        <f>D1022/C1022*100</f>
        <v>31.25</v>
      </c>
      <c r="F1022" s="72" t="s">
        <v>194</v>
      </c>
      <c r="G1022" s="51" t="s">
        <v>14</v>
      </c>
      <c r="H1022" s="51">
        <v>100</v>
      </c>
      <c r="I1022" s="51">
        <v>100</v>
      </c>
      <c r="J1022" s="51">
        <f aca="true" t="shared" si="107" ref="J1022:J1029">I1022/H1022*100</f>
        <v>100</v>
      </c>
      <c r="K1022" s="105"/>
    </row>
    <row r="1023" spans="1:10" s="29" customFormat="1" ht="39.75" customHeight="1">
      <c r="A1023" s="6"/>
      <c r="B1023" s="6"/>
      <c r="C1023" s="18"/>
      <c r="D1023" s="65"/>
      <c r="E1023" s="65"/>
      <c r="F1023" s="49" t="s">
        <v>195</v>
      </c>
      <c r="G1023" s="51" t="s">
        <v>14</v>
      </c>
      <c r="H1023" s="51">
        <v>100</v>
      </c>
      <c r="I1023" s="51">
        <v>100</v>
      </c>
      <c r="J1023" s="54">
        <f t="shared" si="107"/>
        <v>100</v>
      </c>
    </row>
    <row r="1024" spans="1:10" s="29" customFormat="1" ht="60" customHeight="1">
      <c r="A1024" s="6"/>
      <c r="B1024" s="6"/>
      <c r="C1024" s="18"/>
      <c r="D1024" s="65"/>
      <c r="E1024" s="65"/>
      <c r="F1024" s="49" t="s">
        <v>196</v>
      </c>
      <c r="G1024" s="51" t="s">
        <v>14</v>
      </c>
      <c r="H1024" s="51">
        <v>100</v>
      </c>
      <c r="I1024" s="51">
        <v>100</v>
      </c>
      <c r="J1024" s="68">
        <f t="shared" si="107"/>
        <v>100</v>
      </c>
    </row>
    <row r="1025" spans="1:10" s="29" customFormat="1" ht="90" customHeight="1">
      <c r="A1025" s="6"/>
      <c r="B1025" s="6"/>
      <c r="C1025" s="18"/>
      <c r="D1025" s="65"/>
      <c r="E1025" s="65"/>
      <c r="F1025" s="49" t="s">
        <v>197</v>
      </c>
      <c r="G1025" s="51" t="s">
        <v>14</v>
      </c>
      <c r="H1025" s="51">
        <v>75</v>
      </c>
      <c r="I1025" s="51">
        <v>20</v>
      </c>
      <c r="J1025" s="68">
        <f t="shared" si="107"/>
        <v>26.666666666666668</v>
      </c>
    </row>
    <row r="1026" spans="1:10" s="29" customFormat="1" ht="61.5" customHeight="1">
      <c r="A1026" s="6"/>
      <c r="B1026" s="6"/>
      <c r="C1026" s="18"/>
      <c r="D1026" s="65"/>
      <c r="E1026" s="65"/>
      <c r="F1026" s="49" t="s">
        <v>198</v>
      </c>
      <c r="G1026" s="51" t="s">
        <v>14</v>
      </c>
      <c r="H1026" s="54">
        <v>100</v>
      </c>
      <c r="I1026" s="51">
        <v>100</v>
      </c>
      <c r="J1026" s="54">
        <f t="shared" si="107"/>
        <v>100</v>
      </c>
    </row>
    <row r="1027" spans="1:11" s="21" customFormat="1" ht="207" customHeight="1">
      <c r="A1027" s="26" t="s">
        <v>199</v>
      </c>
      <c r="B1027" s="23" t="s">
        <v>12</v>
      </c>
      <c r="C1027" s="23">
        <f>C1031</f>
        <v>150</v>
      </c>
      <c r="D1027" s="23">
        <f>D1031</f>
        <v>150</v>
      </c>
      <c r="E1027" s="25">
        <f>D1027/C1027*100</f>
        <v>100</v>
      </c>
      <c r="F1027" s="48" t="s">
        <v>200</v>
      </c>
      <c r="G1027" s="24" t="s">
        <v>14</v>
      </c>
      <c r="H1027" s="24">
        <f aca="true" t="shared" si="108" ref="H1027:I1030">H1031</f>
        <v>100</v>
      </c>
      <c r="I1027" s="24">
        <f t="shared" si="108"/>
        <v>100</v>
      </c>
      <c r="J1027" s="28">
        <f t="shared" si="107"/>
        <v>100</v>
      </c>
      <c r="K1027" s="106"/>
    </row>
    <row r="1028" spans="1:10" s="29" customFormat="1" ht="74.25" customHeight="1">
      <c r="A1028" s="23"/>
      <c r="B1028" s="23"/>
      <c r="C1028" s="23"/>
      <c r="D1028" s="23"/>
      <c r="E1028" s="23"/>
      <c r="F1028" s="38" t="s">
        <v>201</v>
      </c>
      <c r="G1028" s="24" t="s">
        <v>14</v>
      </c>
      <c r="H1028" s="24">
        <f t="shared" si="108"/>
        <v>100</v>
      </c>
      <c r="I1028" s="24">
        <f t="shared" si="108"/>
        <v>100</v>
      </c>
      <c r="J1028" s="28">
        <f t="shared" si="107"/>
        <v>100</v>
      </c>
    </row>
    <row r="1029" spans="1:10" s="29" customFormat="1" ht="84" customHeight="1">
      <c r="A1029" s="23"/>
      <c r="B1029" s="23"/>
      <c r="C1029" s="23"/>
      <c r="D1029" s="23"/>
      <c r="E1029" s="23"/>
      <c r="F1029" s="38" t="s">
        <v>202</v>
      </c>
      <c r="G1029" s="24" t="s">
        <v>14</v>
      </c>
      <c r="H1029" s="24">
        <f t="shared" si="108"/>
        <v>100</v>
      </c>
      <c r="I1029" s="24">
        <f t="shared" si="108"/>
        <v>100</v>
      </c>
      <c r="J1029" s="28">
        <f t="shared" si="107"/>
        <v>100</v>
      </c>
    </row>
    <row r="1030" spans="1:10" s="29" customFormat="1" ht="91.5" customHeight="1">
      <c r="A1030" s="23"/>
      <c r="B1030" s="23"/>
      <c r="C1030" s="23"/>
      <c r="D1030" s="23"/>
      <c r="E1030" s="23"/>
      <c r="F1030" s="38" t="s">
        <v>203</v>
      </c>
      <c r="G1030" s="24" t="s">
        <v>14</v>
      </c>
      <c r="H1030" s="24">
        <f t="shared" si="108"/>
        <v>100</v>
      </c>
      <c r="I1030" s="24">
        <f t="shared" si="108"/>
        <v>100</v>
      </c>
      <c r="J1030" s="28">
        <f>I1030/H1030*100</f>
        <v>100</v>
      </c>
    </row>
    <row r="1031" spans="1:11" s="21" customFormat="1" ht="229.5" customHeight="1">
      <c r="A1031" s="8" t="s">
        <v>204</v>
      </c>
      <c r="B1031" s="18" t="s">
        <v>12</v>
      </c>
      <c r="C1031" s="18">
        <v>150</v>
      </c>
      <c r="D1031" s="65">
        <v>150</v>
      </c>
      <c r="E1031" s="76">
        <f>D1031/C1031*100</f>
        <v>100</v>
      </c>
      <c r="F1031" s="72" t="s">
        <v>200</v>
      </c>
      <c r="G1031" s="51" t="s">
        <v>14</v>
      </c>
      <c r="H1031" s="51">
        <v>100</v>
      </c>
      <c r="I1031" s="51">
        <v>100</v>
      </c>
      <c r="J1031" s="51">
        <f aca="true" t="shared" si="109" ref="J1031:J1037">I1031/H1031*100</f>
        <v>100</v>
      </c>
      <c r="K1031" s="105"/>
    </row>
    <row r="1032" spans="1:10" s="29" customFormat="1" ht="75" customHeight="1">
      <c r="A1032" s="6"/>
      <c r="B1032" s="6"/>
      <c r="C1032" s="18"/>
      <c r="D1032" s="65"/>
      <c r="E1032" s="65"/>
      <c r="F1032" s="49" t="s">
        <v>201</v>
      </c>
      <c r="G1032" s="51" t="s">
        <v>14</v>
      </c>
      <c r="H1032" s="51">
        <v>100</v>
      </c>
      <c r="I1032" s="51">
        <v>100</v>
      </c>
      <c r="J1032" s="54">
        <f t="shared" si="109"/>
        <v>100</v>
      </c>
    </row>
    <row r="1033" spans="1:10" s="29" customFormat="1" ht="63.75" customHeight="1">
      <c r="A1033" s="6"/>
      <c r="B1033" s="6"/>
      <c r="C1033" s="18"/>
      <c r="D1033" s="65"/>
      <c r="E1033" s="65"/>
      <c r="F1033" s="49" t="s">
        <v>202</v>
      </c>
      <c r="G1033" s="51" t="s">
        <v>14</v>
      </c>
      <c r="H1033" s="51">
        <v>100</v>
      </c>
      <c r="I1033" s="51">
        <v>100</v>
      </c>
      <c r="J1033" s="68">
        <f t="shared" si="109"/>
        <v>100</v>
      </c>
    </row>
    <row r="1034" spans="1:10" s="29" customFormat="1" ht="90" customHeight="1">
      <c r="A1034" s="6"/>
      <c r="B1034" s="6"/>
      <c r="C1034" s="18"/>
      <c r="D1034" s="65"/>
      <c r="E1034" s="65"/>
      <c r="F1034" s="49" t="s">
        <v>203</v>
      </c>
      <c r="G1034" s="51" t="s">
        <v>14</v>
      </c>
      <c r="H1034" s="51">
        <v>100</v>
      </c>
      <c r="I1034" s="51">
        <v>100</v>
      </c>
      <c r="J1034" s="68">
        <f t="shared" si="109"/>
        <v>100</v>
      </c>
    </row>
    <row r="1035" spans="1:11" s="21" customFormat="1" ht="207" customHeight="1">
      <c r="A1035" s="26" t="s">
        <v>205</v>
      </c>
      <c r="B1035" s="23" t="s">
        <v>12</v>
      </c>
      <c r="C1035" s="23">
        <f>C1039</f>
        <v>50</v>
      </c>
      <c r="D1035" s="23">
        <f>D1039</f>
        <v>50</v>
      </c>
      <c r="E1035" s="25">
        <f>D1035/C1035*100</f>
        <v>100</v>
      </c>
      <c r="F1035" s="48" t="s">
        <v>200</v>
      </c>
      <c r="G1035" s="24" t="s">
        <v>14</v>
      </c>
      <c r="H1035" s="24">
        <f aca="true" t="shared" si="110" ref="H1035:I1038">H1039</f>
        <v>100</v>
      </c>
      <c r="I1035" s="24">
        <f t="shared" si="110"/>
        <v>100</v>
      </c>
      <c r="J1035" s="28">
        <f t="shared" si="109"/>
        <v>100</v>
      </c>
      <c r="K1035" s="106"/>
    </row>
    <row r="1036" spans="1:10" s="29" customFormat="1" ht="74.25" customHeight="1">
      <c r="A1036" s="23"/>
      <c r="B1036" s="23"/>
      <c r="C1036" s="23"/>
      <c r="D1036" s="23"/>
      <c r="E1036" s="23"/>
      <c r="F1036" s="38" t="s">
        <v>201</v>
      </c>
      <c r="G1036" s="24" t="s">
        <v>14</v>
      </c>
      <c r="H1036" s="24">
        <f t="shared" si="110"/>
        <v>100</v>
      </c>
      <c r="I1036" s="24">
        <f t="shared" si="110"/>
        <v>100</v>
      </c>
      <c r="J1036" s="28">
        <f t="shared" si="109"/>
        <v>100</v>
      </c>
    </row>
    <row r="1037" spans="1:10" s="29" customFormat="1" ht="84" customHeight="1">
      <c r="A1037" s="23"/>
      <c r="B1037" s="23"/>
      <c r="C1037" s="23"/>
      <c r="D1037" s="23"/>
      <c r="E1037" s="23"/>
      <c r="F1037" s="38" t="s">
        <v>202</v>
      </c>
      <c r="G1037" s="24" t="s">
        <v>14</v>
      </c>
      <c r="H1037" s="24">
        <f t="shared" si="110"/>
        <v>100</v>
      </c>
      <c r="I1037" s="24">
        <f t="shared" si="110"/>
        <v>100</v>
      </c>
      <c r="J1037" s="28">
        <f t="shared" si="109"/>
        <v>100</v>
      </c>
    </row>
    <row r="1038" spans="1:10" s="29" customFormat="1" ht="91.5" customHeight="1">
      <c r="A1038" s="23"/>
      <c r="B1038" s="23"/>
      <c r="C1038" s="23"/>
      <c r="D1038" s="23"/>
      <c r="E1038" s="23"/>
      <c r="F1038" s="38" t="s">
        <v>203</v>
      </c>
      <c r="G1038" s="24" t="s">
        <v>14</v>
      </c>
      <c r="H1038" s="24">
        <f t="shared" si="110"/>
        <v>100</v>
      </c>
      <c r="I1038" s="24">
        <f t="shared" si="110"/>
        <v>100</v>
      </c>
      <c r="J1038" s="28">
        <f>I1038/H1038*100</f>
        <v>100</v>
      </c>
    </row>
    <row r="1039" spans="1:11" s="21" customFormat="1" ht="229.5" customHeight="1">
      <c r="A1039" s="8" t="s">
        <v>204</v>
      </c>
      <c r="B1039" s="18" t="s">
        <v>12</v>
      </c>
      <c r="C1039" s="18">
        <v>50</v>
      </c>
      <c r="D1039" s="65">
        <v>50</v>
      </c>
      <c r="E1039" s="76">
        <f>D1039/C1039*100</f>
        <v>100</v>
      </c>
      <c r="F1039" s="72" t="s">
        <v>200</v>
      </c>
      <c r="G1039" s="51" t="s">
        <v>14</v>
      </c>
      <c r="H1039" s="51">
        <v>100</v>
      </c>
      <c r="I1039" s="51">
        <v>100</v>
      </c>
      <c r="J1039" s="51">
        <f aca="true" t="shared" si="111" ref="J1039:J1045">I1039/H1039*100</f>
        <v>100</v>
      </c>
      <c r="K1039" s="105"/>
    </row>
    <row r="1040" spans="1:10" s="29" customFormat="1" ht="75" customHeight="1">
      <c r="A1040" s="6"/>
      <c r="B1040" s="6"/>
      <c r="C1040" s="18"/>
      <c r="D1040" s="65"/>
      <c r="E1040" s="65"/>
      <c r="F1040" s="49" t="s">
        <v>201</v>
      </c>
      <c r="G1040" s="51" t="s">
        <v>14</v>
      </c>
      <c r="H1040" s="51">
        <v>100</v>
      </c>
      <c r="I1040" s="51">
        <v>100</v>
      </c>
      <c r="J1040" s="54">
        <f t="shared" si="111"/>
        <v>100</v>
      </c>
    </row>
    <row r="1041" spans="1:10" s="29" customFormat="1" ht="63.75" customHeight="1">
      <c r="A1041" s="6"/>
      <c r="B1041" s="6"/>
      <c r="C1041" s="18"/>
      <c r="D1041" s="65"/>
      <c r="E1041" s="65"/>
      <c r="F1041" s="49" t="s">
        <v>202</v>
      </c>
      <c r="G1041" s="51" t="s">
        <v>14</v>
      </c>
      <c r="H1041" s="51">
        <v>100</v>
      </c>
      <c r="I1041" s="51">
        <v>100</v>
      </c>
      <c r="J1041" s="68">
        <f t="shared" si="111"/>
        <v>100</v>
      </c>
    </row>
    <row r="1042" spans="1:10" s="29" customFormat="1" ht="90" customHeight="1">
      <c r="A1042" s="6"/>
      <c r="B1042" s="6"/>
      <c r="C1042" s="18"/>
      <c r="D1042" s="65"/>
      <c r="E1042" s="65"/>
      <c r="F1042" s="49" t="s">
        <v>203</v>
      </c>
      <c r="G1042" s="51" t="s">
        <v>14</v>
      </c>
      <c r="H1042" s="51">
        <v>100</v>
      </c>
      <c r="I1042" s="51">
        <v>100</v>
      </c>
      <c r="J1042" s="68">
        <f t="shared" si="111"/>
        <v>100</v>
      </c>
    </row>
    <row r="1043" spans="1:11" s="21" customFormat="1" ht="101.25" customHeight="1">
      <c r="A1043" s="26" t="s">
        <v>206</v>
      </c>
      <c r="B1043" s="23"/>
      <c r="C1043" s="23"/>
      <c r="D1043" s="23"/>
      <c r="E1043" s="25"/>
      <c r="F1043" s="48" t="s">
        <v>208</v>
      </c>
      <c r="G1043" s="24" t="s">
        <v>14</v>
      </c>
      <c r="H1043" s="24">
        <f aca="true" t="shared" si="112" ref="H1043:I1048">H1049</f>
        <v>100</v>
      </c>
      <c r="I1043" s="24">
        <f t="shared" si="112"/>
        <v>100</v>
      </c>
      <c r="J1043" s="28">
        <f t="shared" si="111"/>
        <v>100</v>
      </c>
      <c r="K1043" s="106" t="s">
        <v>192</v>
      </c>
    </row>
    <row r="1044" spans="1:10" s="29" customFormat="1" ht="78" customHeight="1">
      <c r="A1044" s="108" t="s">
        <v>213</v>
      </c>
      <c r="B1044" s="23" t="s">
        <v>207</v>
      </c>
      <c r="C1044" s="23">
        <f aca="true" t="shared" si="113" ref="C1044:D1046">C1050</f>
        <v>12</v>
      </c>
      <c r="D1044" s="23">
        <f t="shared" si="113"/>
        <v>3</v>
      </c>
      <c r="E1044" s="25">
        <f>D1044/C1044*100</f>
        <v>25</v>
      </c>
      <c r="F1044" s="38" t="s">
        <v>201</v>
      </c>
      <c r="G1044" s="24" t="s">
        <v>14</v>
      </c>
      <c r="H1044" s="24">
        <f t="shared" si="112"/>
        <v>100</v>
      </c>
      <c r="I1044" s="24">
        <f t="shared" si="112"/>
        <v>25</v>
      </c>
      <c r="J1044" s="28">
        <f t="shared" si="111"/>
        <v>25</v>
      </c>
    </row>
    <row r="1045" spans="1:10" s="29" customFormat="1" ht="65.25" customHeight="1">
      <c r="A1045" s="108" t="s">
        <v>214</v>
      </c>
      <c r="B1045" s="23" t="s">
        <v>207</v>
      </c>
      <c r="C1045" s="23">
        <f t="shared" si="113"/>
        <v>10</v>
      </c>
      <c r="D1045" s="23">
        <f t="shared" si="113"/>
        <v>3</v>
      </c>
      <c r="E1045" s="25">
        <f>D1045/C1045*100</f>
        <v>30</v>
      </c>
      <c r="F1045" s="38" t="s">
        <v>209</v>
      </c>
      <c r="G1045" s="24" t="s">
        <v>14</v>
      </c>
      <c r="H1045" s="24">
        <f t="shared" si="112"/>
        <v>100</v>
      </c>
      <c r="I1045" s="24">
        <f t="shared" si="112"/>
        <v>25</v>
      </c>
      <c r="J1045" s="28">
        <f t="shared" si="111"/>
        <v>25</v>
      </c>
    </row>
    <row r="1046" spans="1:10" s="29" customFormat="1" ht="82.5" customHeight="1">
      <c r="A1046" s="108" t="s">
        <v>215</v>
      </c>
      <c r="B1046" s="23" t="s">
        <v>207</v>
      </c>
      <c r="C1046" s="23">
        <f t="shared" si="113"/>
        <v>50</v>
      </c>
      <c r="D1046" s="23">
        <f t="shared" si="113"/>
        <v>25</v>
      </c>
      <c r="E1046" s="25">
        <f>D1046/C1046*100</f>
        <v>50</v>
      </c>
      <c r="F1046" s="38" t="s">
        <v>210</v>
      </c>
      <c r="G1046" s="24" t="s">
        <v>14</v>
      </c>
      <c r="H1046" s="24" t="str">
        <f t="shared" si="112"/>
        <v>есть/нет</v>
      </c>
      <c r="I1046" s="24" t="str">
        <f t="shared" si="112"/>
        <v>есть</v>
      </c>
      <c r="J1046" s="28" t="e">
        <f aca="true" t="shared" si="114" ref="J1046:J1051">I1046/H1046*100</f>
        <v>#VALUE!</v>
      </c>
    </row>
    <row r="1047" spans="1:10" s="29" customFormat="1" ht="86.25" customHeight="1">
      <c r="A1047" s="23"/>
      <c r="B1047" s="23"/>
      <c r="C1047" s="23"/>
      <c r="D1047" s="23"/>
      <c r="E1047" s="23"/>
      <c r="F1047" s="38" t="s">
        <v>211</v>
      </c>
      <c r="G1047" s="24"/>
      <c r="H1047" s="24">
        <f t="shared" si="112"/>
        <v>10</v>
      </c>
      <c r="I1047" s="24">
        <f t="shared" si="112"/>
        <v>3</v>
      </c>
      <c r="J1047" s="28">
        <f t="shared" si="114"/>
        <v>30</v>
      </c>
    </row>
    <row r="1048" spans="1:10" s="29" customFormat="1" ht="122.25" customHeight="1">
      <c r="A1048" s="23"/>
      <c r="B1048" s="23"/>
      <c r="C1048" s="23"/>
      <c r="D1048" s="23"/>
      <c r="E1048" s="23"/>
      <c r="F1048" s="38" t="s">
        <v>212</v>
      </c>
      <c r="G1048" s="24" t="s">
        <v>14</v>
      </c>
      <c r="H1048" s="24">
        <f t="shared" si="112"/>
        <v>40</v>
      </c>
      <c r="I1048" s="24">
        <f t="shared" si="112"/>
        <v>10</v>
      </c>
      <c r="J1048" s="28">
        <f t="shared" si="114"/>
        <v>25</v>
      </c>
    </row>
    <row r="1049" spans="1:11" s="21" customFormat="1" ht="144" customHeight="1">
      <c r="A1049" s="64" t="s">
        <v>216</v>
      </c>
      <c r="B1049" s="65" t="s">
        <v>207</v>
      </c>
      <c r="C1049" s="65"/>
      <c r="D1049" s="65"/>
      <c r="E1049" s="71"/>
      <c r="F1049" s="72" t="s">
        <v>208</v>
      </c>
      <c r="G1049" s="51" t="s">
        <v>14</v>
      </c>
      <c r="H1049" s="51">
        <v>100</v>
      </c>
      <c r="I1049" s="51">
        <v>100</v>
      </c>
      <c r="J1049" s="68">
        <f t="shared" si="114"/>
        <v>100</v>
      </c>
      <c r="K1049" s="106"/>
    </row>
    <row r="1050" spans="1:10" s="29" customFormat="1" ht="78" customHeight="1">
      <c r="A1050" s="60" t="s">
        <v>213</v>
      </c>
      <c r="B1050" s="65" t="s">
        <v>207</v>
      </c>
      <c r="C1050" s="65">
        <v>12</v>
      </c>
      <c r="D1050" s="65">
        <v>3</v>
      </c>
      <c r="E1050" s="71">
        <f>D1050/C1050*100</f>
        <v>25</v>
      </c>
      <c r="F1050" s="49" t="s">
        <v>201</v>
      </c>
      <c r="G1050" s="51" t="s">
        <v>14</v>
      </c>
      <c r="H1050" s="51">
        <v>100</v>
      </c>
      <c r="I1050" s="51">
        <v>25</v>
      </c>
      <c r="J1050" s="68">
        <f t="shared" si="114"/>
        <v>25</v>
      </c>
    </row>
    <row r="1051" spans="1:10" s="29" customFormat="1" ht="65.25" customHeight="1">
      <c r="A1051" s="60" t="s">
        <v>214</v>
      </c>
      <c r="B1051" s="65" t="s">
        <v>207</v>
      </c>
      <c r="C1051" s="65">
        <v>10</v>
      </c>
      <c r="D1051" s="65">
        <v>3</v>
      </c>
      <c r="E1051" s="71">
        <f>D1051/C1051*100</f>
        <v>30</v>
      </c>
      <c r="F1051" s="49" t="s">
        <v>209</v>
      </c>
      <c r="G1051" s="51" t="s">
        <v>14</v>
      </c>
      <c r="H1051" s="51">
        <v>100</v>
      </c>
      <c r="I1051" s="51">
        <v>25</v>
      </c>
      <c r="J1051" s="68">
        <f t="shared" si="114"/>
        <v>25</v>
      </c>
    </row>
    <row r="1052" spans="1:10" s="29" customFormat="1" ht="82.5" customHeight="1">
      <c r="A1052" s="60" t="s">
        <v>215</v>
      </c>
      <c r="B1052" s="65" t="s">
        <v>207</v>
      </c>
      <c r="C1052" s="65">
        <v>50</v>
      </c>
      <c r="D1052" s="65">
        <v>25</v>
      </c>
      <c r="E1052" s="71">
        <f>D1052/C1052*100</f>
        <v>50</v>
      </c>
      <c r="F1052" s="49" t="s">
        <v>210</v>
      </c>
      <c r="G1052" s="51"/>
      <c r="H1052" s="51" t="s">
        <v>217</v>
      </c>
      <c r="I1052" s="54" t="s">
        <v>218</v>
      </c>
      <c r="J1052" s="68"/>
    </row>
    <row r="1053" spans="1:10" s="29" customFormat="1" ht="103.5" customHeight="1">
      <c r="A1053" s="107"/>
      <c r="B1053" s="107"/>
      <c r="C1053" s="107"/>
      <c r="D1053" s="107"/>
      <c r="E1053" s="107"/>
      <c r="F1053" s="49" t="s">
        <v>211</v>
      </c>
      <c r="G1053" s="51"/>
      <c r="H1053" s="51">
        <v>10</v>
      </c>
      <c r="I1053" s="54">
        <v>3</v>
      </c>
      <c r="J1053" s="68">
        <f>I1053/H1053*100</f>
        <v>30</v>
      </c>
    </row>
    <row r="1054" spans="1:10" s="29" customFormat="1" ht="122.25" customHeight="1">
      <c r="A1054" s="107"/>
      <c r="B1054" s="107"/>
      <c r="C1054" s="107"/>
      <c r="D1054" s="107"/>
      <c r="E1054" s="107"/>
      <c r="F1054" s="49" t="s">
        <v>212</v>
      </c>
      <c r="G1054" s="51" t="s">
        <v>14</v>
      </c>
      <c r="H1054" s="51">
        <v>40</v>
      </c>
      <c r="I1054" s="54">
        <v>10</v>
      </c>
      <c r="J1054" s="68">
        <f>I1054/H1054*100</f>
        <v>25</v>
      </c>
    </row>
    <row r="1055" spans="1:10" s="11" customFormat="1" ht="14.25">
      <c r="A1055" s="30" t="s">
        <v>24</v>
      </c>
      <c r="B1055" s="31"/>
      <c r="C1055" s="32">
        <f>C8+C192+C269+C423+C621+C741+C917+C1027+C1035</f>
        <v>9685</v>
      </c>
      <c r="D1055" s="32">
        <f>D8+D192+D269+D423+D621+D741+D917+D1027+D1035</f>
        <v>9048</v>
      </c>
      <c r="E1055" s="33">
        <f>D1055/C1055*100</f>
        <v>93.4228187919463</v>
      </c>
      <c r="F1055" s="34"/>
      <c r="G1055" s="32"/>
      <c r="H1055" s="35">
        <f>(H8+H9+H10+H11+H12+H13+H14+H192+H194+H195+H196+H197+H198+H269+H270+H271+H272+H273+H274+H423+H424+H425+H426+H427+H428+H429+H430+H431+H432+H433+H621+H622+H623+H624+H625+H626+H627+H628+H629+H630+H741+H742+H743+H744+H745+H746+H747+H748+H893+H894+H895+H896+H897+H898+H917+H918+H919+H920+H921+H1027+H1028+H1029+H1030+H1035+H1036+H1037+H1038+H1043+H1044+H1045+H1048)/71</f>
        <v>84.29577464788733</v>
      </c>
      <c r="I1055" s="35">
        <f>(I8+I9+I10+I11+I12+I13+I14+I192+I194+I195+I196+I197+I198+I269+I270+I271+I272+I273+I274+I423+I424+I425+I426+I427+I428+I429+I430+I431+I432+I433+I621+I622+I623+I624+I625+I626+I627+I628+I629+I630+I741+I742+I743+I744+I745+I746+I747+I748+I893+I894+I895+I896+I897+I898+I917+I918+I919+I920+I921+I1027+I1028+I1029+I1030+I1035+I1036+I1037+I1038+I1043+I1044+I1045+I1048)/71</f>
        <v>78.65860185474104</v>
      </c>
      <c r="J1055" s="35">
        <f>(J8+J9+J10+J11+J12+J13+J14+J192+J194+J195+J196+J197+J198+J269+J270+J271+J272+J273+J274+J423+J424+J425+J426+J427+J428+J429+J430+J431+J432+J433+J621+J622+J623+J624+J625+J626+J627+J628+J629+J630+J741+J742+J743+J744+J745+J746+J747+J748+J893+J894+J895+J896+J897+J898+J917+J918+J919+J920+J921+J1027+J1028+J1029+J1030+J1035+J1036+J1037+J1038+J1043+J1044+J1045+J1048)/71</f>
        <v>92.25708631516488</v>
      </c>
    </row>
    <row r="1056" spans="2:3" ht="18.75">
      <c r="B1056" s="4"/>
      <c r="C1056" s="4"/>
    </row>
    <row r="1057" ht="15">
      <c r="A1057" s="1" t="s">
        <v>0</v>
      </c>
    </row>
    <row r="1060" spans="1:7" ht="18" customHeight="1">
      <c r="A1060" s="109" t="s">
        <v>26</v>
      </c>
      <c r="B1060" s="109"/>
      <c r="C1060" s="109"/>
      <c r="D1060" s="109"/>
      <c r="E1060" s="109"/>
      <c r="F1060" s="9"/>
      <c r="G1060" s="1" t="s">
        <v>101</v>
      </c>
    </row>
    <row r="1061" spans="1:5" ht="15" hidden="1">
      <c r="A1061" s="109"/>
      <c r="B1061" s="109"/>
      <c r="C1061" s="109"/>
      <c r="D1061" s="109"/>
      <c r="E1061" s="109"/>
    </row>
    <row r="1062" spans="1:5" ht="18.75">
      <c r="A1062" s="42"/>
      <c r="B1062" s="42"/>
      <c r="C1062" s="42"/>
      <c r="D1062" s="42"/>
      <c r="E1062" s="42"/>
    </row>
    <row r="1063" spans="1:3" ht="15">
      <c r="A1063" s="2" t="s">
        <v>68</v>
      </c>
      <c r="B1063" s="2"/>
      <c r="C1063" s="2"/>
    </row>
    <row r="1064" ht="15">
      <c r="A1064" s="10">
        <v>51015</v>
      </c>
    </row>
  </sheetData>
  <sheetProtection/>
  <mergeCells count="288">
    <mergeCell ref="C168:C175"/>
    <mergeCell ref="D168:D175"/>
    <mergeCell ref="E168:E175"/>
    <mergeCell ref="A80:A87"/>
    <mergeCell ref="B80:B87"/>
    <mergeCell ref="C80:C87"/>
    <mergeCell ref="D80:D87"/>
    <mergeCell ref="E80:E87"/>
    <mergeCell ref="A88:A95"/>
    <mergeCell ref="B88:B95"/>
    <mergeCell ref="C88:C95"/>
    <mergeCell ref="D88:D95"/>
    <mergeCell ref="E88:E95"/>
    <mergeCell ref="A64:A71"/>
    <mergeCell ref="B64:B71"/>
    <mergeCell ref="C64:C71"/>
    <mergeCell ref="D64:D71"/>
    <mergeCell ref="E64:E71"/>
    <mergeCell ref="A72:A79"/>
    <mergeCell ref="B72:B79"/>
    <mergeCell ref="C72:C79"/>
    <mergeCell ref="D72:D79"/>
    <mergeCell ref="E72:E79"/>
    <mergeCell ref="E24:E31"/>
    <mergeCell ref="A32:A39"/>
    <mergeCell ref="B32:B39"/>
    <mergeCell ref="C32:C39"/>
    <mergeCell ref="D32:D39"/>
    <mergeCell ref="E40:E47"/>
    <mergeCell ref="C16:C23"/>
    <mergeCell ref="D16:D23"/>
    <mergeCell ref="A2:J2"/>
    <mergeCell ref="A3:J3"/>
    <mergeCell ref="A4:J4"/>
    <mergeCell ref="A5:A6"/>
    <mergeCell ref="B5:B6"/>
    <mergeCell ref="C5:E5"/>
    <mergeCell ref="F5:J5"/>
    <mergeCell ref="A8:A15"/>
    <mergeCell ref="B8:B15"/>
    <mergeCell ref="A40:A47"/>
    <mergeCell ref="B40:B47"/>
    <mergeCell ref="C40:C47"/>
    <mergeCell ref="D40:D47"/>
    <mergeCell ref="A24:A31"/>
    <mergeCell ref="B24:B31"/>
    <mergeCell ref="C24:C31"/>
    <mergeCell ref="D24:D31"/>
    <mergeCell ref="B96:B103"/>
    <mergeCell ref="C96:C103"/>
    <mergeCell ref="D96:D103"/>
    <mergeCell ref="E96:E103"/>
    <mergeCell ref="B48:B55"/>
    <mergeCell ref="C48:C55"/>
    <mergeCell ref="D48:D55"/>
    <mergeCell ref="E32:E39"/>
    <mergeCell ref="A104:A111"/>
    <mergeCell ref="B104:B111"/>
    <mergeCell ref="C104:C111"/>
    <mergeCell ref="D104:D111"/>
    <mergeCell ref="E104:E111"/>
    <mergeCell ref="B56:B63"/>
    <mergeCell ref="C56:C63"/>
    <mergeCell ref="D56:D63"/>
    <mergeCell ref="A96:A103"/>
    <mergeCell ref="A112:A119"/>
    <mergeCell ref="B112:B119"/>
    <mergeCell ref="C112:C119"/>
    <mergeCell ref="D112:D119"/>
    <mergeCell ref="E112:E119"/>
    <mergeCell ref="A120:A127"/>
    <mergeCell ref="B120:B127"/>
    <mergeCell ref="C120:C127"/>
    <mergeCell ref="D120:D127"/>
    <mergeCell ref="E120:E127"/>
    <mergeCell ref="A128:A135"/>
    <mergeCell ref="B128:B135"/>
    <mergeCell ref="C128:C135"/>
    <mergeCell ref="D128:D135"/>
    <mergeCell ref="E128:E135"/>
    <mergeCell ref="A136:A143"/>
    <mergeCell ref="B136:B143"/>
    <mergeCell ref="C136:C143"/>
    <mergeCell ref="D136:D143"/>
    <mergeCell ref="E136:E143"/>
    <mergeCell ref="A144:A151"/>
    <mergeCell ref="B144:B151"/>
    <mergeCell ref="C144:C151"/>
    <mergeCell ref="D144:D151"/>
    <mergeCell ref="E144:E151"/>
    <mergeCell ref="A152:A159"/>
    <mergeCell ref="B152:B159"/>
    <mergeCell ref="C152:C159"/>
    <mergeCell ref="D152:D159"/>
    <mergeCell ref="E152:E159"/>
    <mergeCell ref="C160:C167"/>
    <mergeCell ref="D160:D167"/>
    <mergeCell ref="E160:E167"/>
    <mergeCell ref="A192:A198"/>
    <mergeCell ref="B192:B198"/>
    <mergeCell ref="C192:C198"/>
    <mergeCell ref="D192:D198"/>
    <mergeCell ref="E192:E198"/>
    <mergeCell ref="A168:A175"/>
    <mergeCell ref="B168:B175"/>
    <mergeCell ref="E56:E63"/>
    <mergeCell ref="E16:E23"/>
    <mergeCell ref="A48:A55"/>
    <mergeCell ref="E48:E55"/>
    <mergeCell ref="A56:A63"/>
    <mergeCell ref="A1060:E1061"/>
    <mergeCell ref="A227:A233"/>
    <mergeCell ref="B227:B233"/>
    <mergeCell ref="A160:A167"/>
    <mergeCell ref="B160:B167"/>
    <mergeCell ref="A184:A191"/>
    <mergeCell ref="B184:B191"/>
    <mergeCell ref="C184:C191"/>
    <mergeCell ref="D184:D191"/>
    <mergeCell ref="E184:E191"/>
    <mergeCell ref="C8:C15"/>
    <mergeCell ref="D8:D15"/>
    <mergeCell ref="E8:E15"/>
    <mergeCell ref="A16:A23"/>
    <mergeCell ref="B16:B23"/>
    <mergeCell ref="A220:A226"/>
    <mergeCell ref="B220:B226"/>
    <mergeCell ref="C220:C226"/>
    <mergeCell ref="D220:D226"/>
    <mergeCell ref="E220:E226"/>
    <mergeCell ref="A176:A183"/>
    <mergeCell ref="B176:B183"/>
    <mergeCell ref="C176:C183"/>
    <mergeCell ref="D176:D183"/>
    <mergeCell ref="E176:E183"/>
    <mergeCell ref="A206:A212"/>
    <mergeCell ref="B206:B212"/>
    <mergeCell ref="C206:C212"/>
    <mergeCell ref="D206:D212"/>
    <mergeCell ref="E206:E212"/>
    <mergeCell ref="A213:A219"/>
    <mergeCell ref="B213:B219"/>
    <mergeCell ref="C213:C219"/>
    <mergeCell ref="D213:D219"/>
    <mergeCell ref="E213:E219"/>
    <mergeCell ref="A374:A380"/>
    <mergeCell ref="B374:B380"/>
    <mergeCell ref="C374:C380"/>
    <mergeCell ref="D374:D380"/>
    <mergeCell ref="E374:E380"/>
    <mergeCell ref="A199:A205"/>
    <mergeCell ref="B199:B205"/>
    <mergeCell ref="C199:C205"/>
    <mergeCell ref="D199:D205"/>
    <mergeCell ref="E199:E205"/>
    <mergeCell ref="A360:A366"/>
    <mergeCell ref="B360:B366"/>
    <mergeCell ref="C360:C366"/>
    <mergeCell ref="D360:D366"/>
    <mergeCell ref="E360:E366"/>
    <mergeCell ref="A367:A373"/>
    <mergeCell ref="B367:B373"/>
    <mergeCell ref="C367:C373"/>
    <mergeCell ref="D367:D373"/>
    <mergeCell ref="E367:E373"/>
    <mergeCell ref="A346:A352"/>
    <mergeCell ref="B346:B352"/>
    <mergeCell ref="C346:C352"/>
    <mergeCell ref="D346:D352"/>
    <mergeCell ref="E346:E352"/>
    <mergeCell ref="A353:A359"/>
    <mergeCell ref="B353:B359"/>
    <mergeCell ref="C353:C359"/>
    <mergeCell ref="D353:D359"/>
    <mergeCell ref="E353:E359"/>
    <mergeCell ref="A339:A345"/>
    <mergeCell ref="B339:B345"/>
    <mergeCell ref="C339:C345"/>
    <mergeCell ref="D339:D345"/>
    <mergeCell ref="E339:E345"/>
    <mergeCell ref="A262:A268"/>
    <mergeCell ref="B262:B268"/>
    <mergeCell ref="C262:C268"/>
    <mergeCell ref="D262:D268"/>
    <mergeCell ref="E262:E268"/>
    <mergeCell ref="A332:A338"/>
    <mergeCell ref="B332:B338"/>
    <mergeCell ref="C332:C338"/>
    <mergeCell ref="D332:D338"/>
    <mergeCell ref="E332:E338"/>
    <mergeCell ref="A255:A261"/>
    <mergeCell ref="B255:B261"/>
    <mergeCell ref="C255:C261"/>
    <mergeCell ref="D255:D261"/>
    <mergeCell ref="E255:E261"/>
    <mergeCell ref="A318:A324"/>
    <mergeCell ref="B318:B324"/>
    <mergeCell ref="C318:C324"/>
    <mergeCell ref="D318:D324"/>
    <mergeCell ref="E318:E324"/>
    <mergeCell ref="A325:A331"/>
    <mergeCell ref="B325:B331"/>
    <mergeCell ref="C325:C331"/>
    <mergeCell ref="D325:D331"/>
    <mergeCell ref="E325:E331"/>
    <mergeCell ref="A304:A310"/>
    <mergeCell ref="B304:B310"/>
    <mergeCell ref="C304:C310"/>
    <mergeCell ref="D304:D310"/>
    <mergeCell ref="E304:E310"/>
    <mergeCell ref="A311:A317"/>
    <mergeCell ref="B311:B317"/>
    <mergeCell ref="C311:C317"/>
    <mergeCell ref="D311:D317"/>
    <mergeCell ref="E311:E317"/>
    <mergeCell ref="A290:A296"/>
    <mergeCell ref="B290:B296"/>
    <mergeCell ref="C290:C296"/>
    <mergeCell ref="D290:D296"/>
    <mergeCell ref="E290:E296"/>
    <mergeCell ref="A297:A303"/>
    <mergeCell ref="B297:B303"/>
    <mergeCell ref="C297:C303"/>
    <mergeCell ref="D297:D303"/>
    <mergeCell ref="E297:E303"/>
    <mergeCell ref="A276:A282"/>
    <mergeCell ref="B276:B282"/>
    <mergeCell ref="C276:C282"/>
    <mergeCell ref="D276:D282"/>
    <mergeCell ref="E276:E282"/>
    <mergeCell ref="A283:A289"/>
    <mergeCell ref="B283:B289"/>
    <mergeCell ref="C283:C289"/>
    <mergeCell ref="D283:D289"/>
    <mergeCell ref="E283:E289"/>
    <mergeCell ref="B269:B275"/>
    <mergeCell ref="C269:C275"/>
    <mergeCell ref="D269:D275"/>
    <mergeCell ref="E269:E275"/>
    <mergeCell ref="A248:A254"/>
    <mergeCell ref="B248:B254"/>
    <mergeCell ref="E248:E254"/>
    <mergeCell ref="C227:C233"/>
    <mergeCell ref="D227:D233"/>
    <mergeCell ref="E227:E233"/>
    <mergeCell ref="C234:C240"/>
    <mergeCell ref="D234:D240"/>
    <mergeCell ref="E234:E240"/>
    <mergeCell ref="D381:D387"/>
    <mergeCell ref="A234:A240"/>
    <mergeCell ref="B234:B240"/>
    <mergeCell ref="A388:A394"/>
    <mergeCell ref="B388:B394"/>
    <mergeCell ref="C388:C394"/>
    <mergeCell ref="D388:D394"/>
    <mergeCell ref="C248:C254"/>
    <mergeCell ref="D248:D254"/>
    <mergeCell ref="A269:A275"/>
    <mergeCell ref="D395:D401"/>
    <mergeCell ref="E388:E394"/>
    <mergeCell ref="A241:A247"/>
    <mergeCell ref="B241:B247"/>
    <mergeCell ref="C241:C247"/>
    <mergeCell ref="D241:D247"/>
    <mergeCell ref="E241:E247"/>
    <mergeCell ref="A381:A387"/>
    <mergeCell ref="B381:B387"/>
    <mergeCell ref="C381:C387"/>
    <mergeCell ref="D402:D408"/>
    <mergeCell ref="E381:E387"/>
    <mergeCell ref="A409:A415"/>
    <mergeCell ref="B409:B415"/>
    <mergeCell ref="C409:C415"/>
    <mergeCell ref="D409:D415"/>
    <mergeCell ref="E409:E415"/>
    <mergeCell ref="A395:A401"/>
    <mergeCell ref="B395:B401"/>
    <mergeCell ref="C395:C401"/>
    <mergeCell ref="E402:E408"/>
    <mergeCell ref="E395:E401"/>
    <mergeCell ref="A416:A422"/>
    <mergeCell ref="B416:B422"/>
    <mergeCell ref="C416:C422"/>
    <mergeCell ref="D416:D422"/>
    <mergeCell ref="E416:E422"/>
    <mergeCell ref="A402:A408"/>
    <mergeCell ref="B402:B408"/>
    <mergeCell ref="C402:C408"/>
  </mergeCells>
  <printOptions/>
  <pageMargins left="0.9055118110236221" right="0.1968503937007874" top="0.5905511811023623" bottom="0" header="0.31496062992125984" footer="0.31496062992125984"/>
  <pageSetup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2014-04-16T06:28:41Z</cp:lastPrinted>
  <dcterms:created xsi:type="dcterms:W3CDTF">2006-09-28T05:33:49Z</dcterms:created>
  <dcterms:modified xsi:type="dcterms:W3CDTF">2016-07-22T03:24:11Z</dcterms:modified>
  <cp:category/>
  <cp:version/>
  <cp:contentType/>
  <cp:contentStatus/>
</cp:coreProperties>
</file>